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iloCom 081341026460\Downloads\"/>
    </mc:Choice>
  </mc:AlternateContent>
  <xr:revisionPtr revIDLastSave="0" documentId="13_ncr:1_{F7F56E9E-1C5F-470B-A037-971E9A69EA5D}" xr6:coauthVersionLast="47" xr6:coauthVersionMax="47" xr10:uidLastSave="{00000000-0000-0000-0000-000000000000}"/>
  <bookViews>
    <workbookView xWindow="-120" yWindow="-120" windowWidth="24240" windowHeight="13140" tabRatio="839" activeTab="3" xr2:uid="{00000000-000D-0000-FFFF-FFFF00000000}"/>
  </bookViews>
  <sheets>
    <sheet name="Menu" sheetId="68" r:id="rId1"/>
    <sheet name="Daftar Tabel" sheetId="64" r:id="rId2"/>
    <sheet name="PS" sheetId="63" r:id="rId3"/>
    <sheet name="1" sheetId="19" r:id="rId4"/>
    <sheet name="2" sheetId="35" r:id="rId5"/>
    <sheet name="3" sheetId="36" r:id="rId6"/>
    <sheet name="5" sheetId="46" r:id="rId7"/>
    <sheet name="6" sheetId="48" r:id="rId8"/>
    <sheet name="7" sheetId="49" r:id="rId9"/>
    <sheet name="8" sheetId="70" r:id="rId10"/>
  </sheets>
  <definedNames>
    <definedName name="diploma" localSheetId="5">#REF!</definedName>
    <definedName name="diploma" localSheetId="6">#REF!</definedName>
    <definedName name="diploma" localSheetId="7">#REF!</definedName>
    <definedName name="diploma" localSheetId="9">#REF!</definedName>
    <definedName name="diploma">#REF!</definedName>
  </definedNames>
  <calcPr calcId="191029"/>
</workbook>
</file>

<file path=xl/calcChain.xml><?xml version="1.0" encoding="utf-8"?>
<calcChain xmlns="http://schemas.openxmlformats.org/spreadsheetml/2006/main">
  <c r="G12" i="70" l="1"/>
  <c r="G9" i="70"/>
  <c r="G8" i="70"/>
  <c r="E8" i="48" l="1"/>
  <c r="D8" i="48"/>
  <c r="C8" i="48"/>
  <c r="F7" i="70" l="1"/>
  <c r="F8" i="70"/>
  <c r="F9" i="70"/>
  <c r="F10" i="70"/>
  <c r="F11" i="70"/>
  <c r="F12" i="70"/>
  <c r="F13" i="70"/>
  <c r="F14" i="70"/>
  <c r="F15" i="70"/>
  <c r="F6" i="70"/>
  <c r="I42" i="35" l="1"/>
  <c r="I33" i="35"/>
  <c r="I23" i="35"/>
  <c r="I13" i="35"/>
  <c r="I10" i="35"/>
  <c r="I11" i="35"/>
  <c r="J8" i="68" l="1"/>
  <c r="I8" i="68"/>
  <c r="F16" i="70"/>
  <c r="C16" i="70"/>
  <c r="D16" i="70"/>
  <c r="E16" i="70"/>
  <c r="G9" i="46" l="1"/>
  <c r="F9" i="46"/>
  <c r="E9" i="46"/>
  <c r="D9" i="46"/>
  <c r="C9" i="46"/>
</calcChain>
</file>

<file path=xl/sharedStrings.xml><?xml version="1.0" encoding="utf-8"?>
<sst xmlns="http://schemas.openxmlformats.org/spreadsheetml/2006/main" count="982" uniqueCount="555">
  <si>
    <t xml:space="preserve">:   </t>
  </si>
  <si>
    <t>ban-pt</t>
  </si>
  <si>
    <t>Nama Perguruan Tinggi</t>
  </si>
  <si>
    <t>BADAN AKREDITASI NASIONAL - PERGURUAN TINGGI</t>
  </si>
  <si>
    <t>Etika</t>
  </si>
  <si>
    <t>Kerjasama</t>
  </si>
  <si>
    <t>A</t>
  </si>
  <si>
    <t>B</t>
  </si>
  <si>
    <t>Nama Unit Pengelola</t>
  </si>
  <si>
    <t>Nama Program Studi</t>
  </si>
  <si>
    <t>/</t>
  </si>
  <si>
    <t>TS</t>
  </si>
  <si>
    <t>&lt;&lt;&lt; Daftar Tabel</t>
  </si>
  <si>
    <t>Check</t>
  </si>
  <si>
    <t>V</t>
  </si>
  <si>
    <t>No.</t>
  </si>
  <si>
    <t>TS-4</t>
  </si>
  <si>
    <t>TS-3</t>
  </si>
  <si>
    <t>TS-2</t>
  </si>
  <si>
    <t>TS-1</t>
  </si>
  <si>
    <t>Jumlah</t>
  </si>
  <si>
    <t>Nama Dosen</t>
  </si>
  <si>
    <t>Pendidikan Pasca Sarjana</t>
  </si>
  <si>
    <t>Bidang Keahlian</t>
  </si>
  <si>
    <t>Kesesuaian dengan Kompetensi Inti PS</t>
  </si>
  <si>
    <t>Jabatan Akademik</t>
  </si>
  <si>
    <t>Sertifikat Pendidik Profesional</t>
  </si>
  <si>
    <t>Sertifikat  Kompetensi/ Profesi/  Industri</t>
  </si>
  <si>
    <t>Mata Kuliah yang Diampu pada PS yang Diakreditasi</t>
  </si>
  <si>
    <t>Kesesuaian Bidang Keahlian dengan Mata Kuliah yang Diampu</t>
  </si>
  <si>
    <t>Mata Kuliah yang Diampu pada PS Lain</t>
  </si>
  <si>
    <t>C</t>
  </si>
  <si>
    <t>…</t>
  </si>
  <si>
    <t>...</t>
  </si>
  <si>
    <t>Jenis Publikasi</t>
  </si>
  <si>
    <t xml:space="preserve">Jumlah Judul </t>
  </si>
  <si>
    <t>Jurnal penelitian tidak terakreditasi</t>
  </si>
  <si>
    <t>Jurnal penelitian nasional terakreditasi</t>
  </si>
  <si>
    <t>Jurnal penelitian internasional</t>
  </si>
  <si>
    <t>Jurnal penelitian internasional bereputasi</t>
  </si>
  <si>
    <t>Seminar wilayah/lokal/perguruan tinggi</t>
  </si>
  <si>
    <t>Seminar nasional</t>
  </si>
  <si>
    <t>Seminar internasional</t>
  </si>
  <si>
    <t>Tulisan di media massa wilayah</t>
  </si>
  <si>
    <t>Tulisan di media massa nasional</t>
  </si>
  <si>
    <t>Tulisan di media massa internasional</t>
  </si>
  <si>
    <t>No</t>
  </si>
  <si>
    <t>Semester</t>
  </si>
  <si>
    <t>Kode Mata Kuliah</t>
  </si>
  <si>
    <t>Nama Mata Kuliah</t>
  </si>
  <si>
    <t>Mata Kuliah Kom-petensi</t>
  </si>
  <si>
    <t>Konversi Kredit ke Jam</t>
  </si>
  <si>
    <t>Capaian Pembelajaran</t>
  </si>
  <si>
    <t>Dokumen Rencana Pembela-jaran</t>
  </si>
  <si>
    <t>Unit Penyeleng-gara</t>
  </si>
  <si>
    <t>Kuliah/ Responsi/ Tutorial</t>
  </si>
  <si>
    <t>Seminar</t>
  </si>
  <si>
    <t>Praktikum/ Praktik/ Praktik Lapangan</t>
  </si>
  <si>
    <t>Sikap</t>
  </si>
  <si>
    <t>Pengeta-huan</t>
  </si>
  <si>
    <t>Keteram-pilan Umum</t>
  </si>
  <si>
    <t>Keteram-pilan Khusus</t>
  </si>
  <si>
    <t>Rencana Tindak Lanjut oleh UPPS/PS</t>
  </si>
  <si>
    <t>Sangat Baik</t>
  </si>
  <si>
    <t>Baik</t>
  </si>
  <si>
    <t>Cukup</t>
  </si>
  <si>
    <t>Kurang</t>
  </si>
  <si>
    <t>Tahun Lulus</t>
  </si>
  <si>
    <t>Jumlah Lulusan</t>
  </si>
  <si>
    <t>Jumlah Lulusan yang Terlacak</t>
  </si>
  <si>
    <t>Rendah</t>
  </si>
  <si>
    <t>Sedang</t>
  </si>
  <si>
    <t>Tinggi</t>
  </si>
  <si>
    <t>Jenis Kemampuan</t>
  </si>
  <si>
    <t>Tingkat Kepuasan Pengguna
(%)</t>
  </si>
  <si>
    <t>Keahlian pada bidang ilmu (kompetensi utama)</t>
  </si>
  <si>
    <t>Kemampuan berbahasa asing</t>
  </si>
  <si>
    <t>Penggunaan teknologi informasi</t>
  </si>
  <si>
    <t>Kemampuan berkomunikasi</t>
  </si>
  <si>
    <t>Pengembangan diri</t>
  </si>
  <si>
    <t>Magister/ Magister Terapan/ Spesialis</t>
  </si>
  <si>
    <t>Doktor/ Doktor Terapan/ Spesialis</t>
  </si>
  <si>
    <t>JA</t>
  </si>
  <si>
    <t>Asisten Ahli</t>
  </si>
  <si>
    <t>Tenaga Pengajar</t>
  </si>
  <si>
    <t>Lektor</t>
  </si>
  <si>
    <t>Lektor Kepala</t>
  </si>
  <si>
    <t>Guru Besar</t>
  </si>
  <si>
    <t>Tabel Daftar Program Studi di Unit Pengelola Program Studi (UPPS)</t>
  </si>
  <si>
    <t>Status/Peringkat</t>
  </si>
  <si>
    <t>Terakreditasi Unggul</t>
  </si>
  <si>
    <t>Terakreditasi A</t>
  </si>
  <si>
    <t>Terakreditasi Baik Sekali</t>
  </si>
  <si>
    <t>Terakreditasi B</t>
  </si>
  <si>
    <t>Terakreditasi Baik</t>
  </si>
  <si>
    <t>Terakreditasi C</t>
  </si>
  <si>
    <t>Terakreditasi Minimum</t>
  </si>
  <si>
    <t>Tidak Terakreditasi</t>
  </si>
  <si>
    <t>Jenis Program</t>
  </si>
  <si>
    <t>Nama 
Program Studi</t>
  </si>
  <si>
    <t>Akreditasi Program Studi</t>
  </si>
  <si>
    <t>Jumlah Mahasiswa saat TS</t>
  </si>
  <si>
    <t>Status/ Peringkat</t>
  </si>
  <si>
    <t>No. dan Tgl. SK</t>
  </si>
  <si>
    <t>Tgl. Kadaluarsa</t>
  </si>
  <si>
    <t>Nomor dan Judul Tabel</t>
  </si>
  <si>
    <t>Nama Sheet</t>
  </si>
  <si>
    <t>Tabel Daftar Program Studi di Unit Pengelola Program Studi</t>
  </si>
  <si>
    <t>PS</t>
  </si>
  <si>
    <t>NIDN/NIDK</t>
  </si>
  <si>
    <t>Bobot Kredit  (sks)</t>
  </si>
  <si>
    <t>Nomor SK BAN-PT</t>
  </si>
  <si>
    <t>Tanggal Kadaluarsa</t>
  </si>
  <si>
    <t>Perguruan Tinggi Negeri - Satker</t>
  </si>
  <si>
    <t>Perguruan Tinggi Negeri - Badan Layanan Umum</t>
  </si>
  <si>
    <t>Perguruan Tinggi Negeri - Badan Hukum</t>
  </si>
  <si>
    <t>Perguruan Tinggi Swasta</t>
  </si>
  <si>
    <t xml:space="preserve">Alamat </t>
  </si>
  <si>
    <t xml:space="preserve">Kota/Kabupaten :  </t>
  </si>
  <si>
    <t xml:space="preserve">Kode Pos :  </t>
  </si>
  <si>
    <t>Nomor Telepon</t>
  </si>
  <si>
    <t>E-mail</t>
  </si>
  <si>
    <t>Website</t>
  </si>
  <si>
    <r>
      <t xml:space="preserve">TS </t>
    </r>
    <r>
      <rPr>
        <b/>
        <vertAlign val="superscript"/>
        <sz val="18"/>
        <color theme="1"/>
        <rFont val="Calibri"/>
        <family val="2"/>
        <scheme val="minor"/>
      </rPr>
      <t>*)</t>
    </r>
  </si>
  <si>
    <t>Nama Pengusul</t>
  </si>
  <si>
    <r>
      <rPr>
        <vertAlign val="superscript"/>
        <sz val="14"/>
        <color rgb="FF92D050"/>
        <rFont val="Calibri"/>
        <family val="2"/>
        <scheme val="minor"/>
      </rPr>
      <t>*)</t>
    </r>
    <r>
      <rPr>
        <sz val="14"/>
        <color rgb="FF92D050"/>
        <rFont val="Calibri"/>
        <family val="2"/>
        <scheme val="minor"/>
      </rPr>
      <t xml:space="preserve"> TS = Tahun akademik penuh terakhir saat pengajuan usulan akreditasi</t>
    </r>
  </si>
  <si>
    <t>Tanggal</t>
  </si>
  <si>
    <t>INSTRUMEN SUPLEMEN KONVERSI PERINGKAT AKREDITASI</t>
  </si>
  <si>
    <t>versi 1.0</t>
  </si>
  <si>
    <t>Tabel 2 Kurikulum, Capaian Pembelajaran, dan Rencana Pembelajaran</t>
  </si>
  <si>
    <t>Tabel 1 DT dan DTPS</t>
  </si>
  <si>
    <t>Tabel 3 Standar dan Indikator Kinerja</t>
  </si>
  <si>
    <t>Standar</t>
  </si>
  <si>
    <t>Indikator Kinerja</t>
  </si>
  <si>
    <t>Faktor Pendukung/ Penghambat</t>
  </si>
  <si>
    <t>Tindakan Perbaikan</t>
  </si>
  <si>
    <t>Capaian</t>
  </si>
  <si>
    <t>Tabel 5 Kesesuaian Bidang Kerja Lulusan</t>
  </si>
  <si>
    <t>Tabel 6 Responden Pengguna Lulusan</t>
  </si>
  <si>
    <t>Jumlah Responden Pengguna Lulusan</t>
  </si>
  <si>
    <t>Jumlah Lulusan yang Dinilai oleh Pengguna</t>
  </si>
  <si>
    <t>Tabel 7 Tingkat Kepuasan Pengguna</t>
  </si>
  <si>
    <t>Jumlah lulusan Terlacak dengan 
Tingkat Kesesuaian Bidang Kerja</t>
  </si>
  <si>
    <t>DT = Dosen tetap perguruan tinggi yang ditugaskan sebagai pengampu mata kuliah di Program Studi yang diakreditasi pada saat TS.</t>
  </si>
  <si>
    <t>DTPS = Dosen tetap perguruan tinggi yang ditugaskan sebagai pengampu mata kuliah dengan bidang keahlian yang sesuai dengan kompetensi inti program studi yang diakreditasi</t>
  </si>
  <si>
    <t>Keterangan:</t>
  </si>
  <si>
    <t>DAFTAR TABEL</t>
  </si>
  <si>
    <t>Peringkat Terakreditasi PS</t>
  </si>
  <si>
    <t>PROGRAM MAGISTER / PROGRAM MAGISTER TERAPAN</t>
  </si>
  <si>
    <t>Tabel 8 Publikasi Ilmiah Mahasiswa</t>
  </si>
  <si>
    <t>PROGRAM MAGISTER</t>
  </si>
  <si>
    <r>
      <t xml:space="preserve">Keterangan: </t>
    </r>
    <r>
      <rPr>
        <b/>
        <sz val="11"/>
        <color theme="1"/>
        <rFont val="Calibri"/>
        <family val="2"/>
        <scheme val="minor"/>
      </rPr>
      <t>Data program studi yang diakreditasi ditulis pada baris nomor 1</t>
    </r>
  </si>
  <si>
    <t xml:space="preserve"> &lt;= data program studi yang diakreditasi</t>
  </si>
  <si>
    <t>Magister Ilmu-Ilmu Pertanian</t>
  </si>
  <si>
    <t>3232/SK/BAN-PT/Ak-PPJ/M/V/2021</t>
  </si>
  <si>
    <t>21 Mei 2021 - 21 Mei 2026</t>
  </si>
  <si>
    <t>Pascasarjana</t>
  </si>
  <si>
    <t>Universitas Tadulako</t>
  </si>
  <si>
    <t>Gedung A Lantai 1 Kampus Pascasarjana, Universitas Tadulako, JL. Soekarno Hatta, Km 9 Tondo Palu</t>
  </si>
  <si>
    <t>Palu</t>
  </si>
  <si>
    <t>0451-422611/0451-422355</t>
  </si>
  <si>
    <t>http://pertanian.pasca.untad.ac.id/</t>
  </si>
  <si>
    <t>Prof. Dr. Ir. Mahfudz, M.P., ASEAN Eng</t>
  </si>
  <si>
    <t>Prof. Dr. Ir. H. Alam Anshary, M.Si., ASEAN Eng</t>
  </si>
  <si>
    <t>Prof. Dr. Ir. Indrianto Kadeko, M.P</t>
  </si>
  <si>
    <t>Prof. Dr. Ir. Fathurrahman, M.P.</t>
  </si>
  <si>
    <t>Prof. Dr. Ir. Kaharuddin Kasim, M.S.</t>
  </si>
  <si>
    <t>Prof. Dr. Ir. Syukur Umar, DESS</t>
  </si>
  <si>
    <t>Nur Edy, S.P., M.P., Ph.D.</t>
  </si>
  <si>
    <t>0014128002</t>
  </si>
  <si>
    <t>0009126703</t>
  </si>
  <si>
    <t>0027116506</t>
  </si>
  <si>
    <t>0027075310</t>
  </si>
  <si>
    <t>0023116207</t>
  </si>
  <si>
    <t>0022056207</t>
  </si>
  <si>
    <t>0001125808</t>
  </si>
  <si>
    <t>0029066203</t>
  </si>
  <si>
    <t>I</t>
  </si>
  <si>
    <t>Filsafat Ilmu dan Metodologi Penelitian</t>
  </si>
  <si>
    <t>Ekologi Pertanian</t>
  </si>
  <si>
    <t>Budidaya Tanaman Tropik</t>
  </si>
  <si>
    <t>Perencanaan Pengembangan Pertanian</t>
  </si>
  <si>
    <t>Nutrisi Ternak Lanjutan</t>
  </si>
  <si>
    <t>Sistem dan Teknologi Pemanfaatan Sumberdaya Perikanan dan Kelautan</t>
  </si>
  <si>
    <t>Sistem dan Teknologi Akuakultur</t>
  </si>
  <si>
    <t>II</t>
  </si>
  <si>
    <t>Klimatologi Pertanian</t>
  </si>
  <si>
    <t>Manajemen Sumberdaya Alam dan Lingkungan Hidup</t>
  </si>
  <si>
    <t>Teknik Penulisan Ilmiah</t>
  </si>
  <si>
    <t>Teknologi Produksi Benih Unggul</t>
  </si>
  <si>
    <t>Perlindungan Tanaman</t>
  </si>
  <si>
    <t>Teknologi Produksi Ternak</t>
  </si>
  <si>
    <t>Teknologi Pengolahan Hasil Ternak</t>
  </si>
  <si>
    <t>Ilmu dan Teknologi Hasil Perairan</t>
  </si>
  <si>
    <t>Perencanaan Pengembangan Perikanan</t>
  </si>
  <si>
    <t>Sistem Pertanian Terpadu</t>
  </si>
  <si>
    <t>III</t>
  </si>
  <si>
    <t>Bioteknologi Tanaman</t>
  </si>
  <si>
    <t>Pestisida dan Lingkungan</t>
  </si>
  <si>
    <t>Pengembangan Sumberdaya Tanah</t>
  </si>
  <si>
    <t>Teknologi Feedlot</t>
  </si>
  <si>
    <t>Industri Perunggasan</t>
  </si>
  <si>
    <t>Penyakit dan Pengelolaan Kesehatan Ikan</t>
  </si>
  <si>
    <t>Silvikultur Hutan Tropika</t>
  </si>
  <si>
    <t>Tesis</t>
  </si>
  <si>
    <t>Standar proses pembelajaran</t>
  </si>
  <si>
    <t>Standar pembiayaan pembelajaran</t>
  </si>
  <si>
    <t>Standar hasil penelitian</t>
  </si>
  <si>
    <t>Standar pendanaan penelitian</t>
  </si>
  <si>
    <t>Terlaksana proses penilaian proses dan hasil belajar mahasiswa yang mengikuti prinsip edukatif, otentik, objektif dan akuntabel utk pencapaian CPL</t>
  </si>
  <si>
    <t>Z07162001</t>
  </si>
  <si>
    <t>Z07152002</t>
  </si>
  <si>
    <t>Z07152003</t>
  </si>
  <si>
    <t>Z07152004</t>
  </si>
  <si>
    <t>Z07152005</t>
  </si>
  <si>
    <t>Z07152006</t>
  </si>
  <si>
    <t>Z07152007</t>
  </si>
  <si>
    <t>Z07152008</t>
  </si>
  <si>
    <t>Teknologi Repoduksi dan Pemuliaan Ternak</t>
  </si>
  <si>
    <t>Teknologi Wanatani</t>
  </si>
  <si>
    <t>Manajemen Kuantitatif Hutan Lestari</t>
  </si>
  <si>
    <t>Z07152009</t>
  </si>
  <si>
    <t>Z07152010</t>
  </si>
  <si>
    <t>Z07152011</t>
  </si>
  <si>
    <t>Z07152012</t>
  </si>
  <si>
    <t>Z07152013</t>
  </si>
  <si>
    <t>Z07152014</t>
  </si>
  <si>
    <t>Z07152015</t>
  </si>
  <si>
    <t>Z07152016</t>
  </si>
  <si>
    <t>Z07152017</t>
  </si>
  <si>
    <t>Z07152018</t>
  </si>
  <si>
    <t>Z07152019</t>
  </si>
  <si>
    <t>Z07152020</t>
  </si>
  <si>
    <t>Z07152021</t>
  </si>
  <si>
    <t>Z07152022</t>
  </si>
  <si>
    <t>Z07152023</t>
  </si>
  <si>
    <t>Z07152024</t>
  </si>
  <si>
    <t>Ekonomi   Rehabilitasi   Hutan   dan Lahan</t>
  </si>
  <si>
    <t>Sistem   Informasi   Geografi   untuk Pengelolaan Sumberdaya Hutan</t>
  </si>
  <si>
    <t>Z07152025</t>
  </si>
  <si>
    <t>Z07152030</t>
  </si>
  <si>
    <t>Z07152033</t>
  </si>
  <si>
    <t>Z07152034</t>
  </si>
  <si>
    <t>Z07152039</t>
  </si>
  <si>
    <t>Konservasi       dan       Rehabilitasi Sumber daya perairan</t>
  </si>
  <si>
    <t>Z07152042</t>
  </si>
  <si>
    <t>Z07152043</t>
  </si>
  <si>
    <t>Valuasi Ekonomi Sumberdaya Hutan dan Lingkungan</t>
  </si>
  <si>
    <t>Z07152047</t>
  </si>
  <si>
    <t>Z07152051</t>
  </si>
  <si>
    <t>IV</t>
  </si>
  <si>
    <t>Interaksi Tanaman, Hama, Penyakit dan Gulma</t>
  </si>
  <si>
    <t>Prof. Ir. Rusdi, M.Agr., Sc., Ph.D</t>
  </si>
  <si>
    <t>Nutrisi Ternak</t>
  </si>
  <si>
    <t>Ilmu Kesuburan Tanah</t>
  </si>
  <si>
    <t>Prof. Ir. Marsetyo, M.Agr.Sc., Ph.D., IPU., ASEAN Eng.</t>
  </si>
  <si>
    <t>Prof. Dr. Ir. Muhammad Basir, S.E., M.S., IPU., ASEAN Eng.</t>
  </si>
  <si>
    <t>Nutrisi Ternak/Ternak Potong</t>
  </si>
  <si>
    <t>Prof. Ir. Burhanuddin Sundu, M.Sc., Ag., Ph.D</t>
  </si>
  <si>
    <t>Nutrisi Ternak/Unggas</t>
  </si>
  <si>
    <t>Prof. Dr. Shahabudin, M.Si</t>
  </si>
  <si>
    <t>Biologi/Ekologi</t>
  </si>
  <si>
    <t>Entomologi-Fitopatologi</t>
  </si>
  <si>
    <t>Entomologi Pertanian</t>
  </si>
  <si>
    <t>Prof. Dr. Ir. Abd. Rahim Thaha, M.P</t>
  </si>
  <si>
    <t xml:space="preserve">
0030105707</t>
  </si>
  <si>
    <t>Ilmu Tanah</t>
  </si>
  <si>
    <t>Dr. Golar, S.Hut., M.Si</t>
  </si>
  <si>
    <t>Manajemen Hutan</t>
  </si>
  <si>
    <t>Ekofisiologi Tanaman</t>
  </si>
  <si>
    <t>Ekofisiologi Tanaman, Ilmu Gulma</t>
  </si>
  <si>
    <t>Interaksi Hara, Air, dan tanaman</t>
  </si>
  <si>
    <t>Kesuburan Tanah &amp; Pemupukan</t>
  </si>
  <si>
    <t>Filsafat Ilmu dan Metode Penelitian, Pengelolaan Sumber Daya Pakan</t>
  </si>
  <si>
    <t>Pengembangan Produksi Ternak Unggas</t>
  </si>
  <si>
    <t>Manajemen kuantitatif hutan Lestari</t>
  </si>
  <si>
    <t>Budidaya Perairan</t>
  </si>
  <si>
    <t>Pertumbuhan dan Reproduksi Ikan</t>
  </si>
  <si>
    <t>Manajemen SDA dan Lingkungan Hidup</t>
  </si>
  <si>
    <t>Dr. Ir. Muh. Sadik Arifuddin, M.Sc.</t>
  </si>
  <si>
    <t>Ilmu Hama dan Penyakit Tumbuhan</t>
  </si>
  <si>
    <t>091102809149</t>
  </si>
  <si>
    <t>14100102800256</t>
  </si>
  <si>
    <t>101102808112</t>
  </si>
  <si>
    <t xml:space="preserve">12100102801819 </t>
  </si>
  <si>
    <t>08102802154</t>
  </si>
  <si>
    <t>Ekologi Gulma</t>
  </si>
  <si>
    <t>08102802136</t>
  </si>
  <si>
    <t>Ekonomi Rehabilitasi Hutan dan Lahan</t>
  </si>
  <si>
    <t>Perlindungan Tanaman, Statistika</t>
  </si>
  <si>
    <t>08102802138</t>
  </si>
  <si>
    <t>08102802147</t>
  </si>
  <si>
    <t>16100102800368</t>
  </si>
  <si>
    <t>08102802134</t>
  </si>
  <si>
    <t>0005116513</t>
  </si>
  <si>
    <t xml:space="preserve">Agronomi </t>
  </si>
  <si>
    <t>Nutrisi tanaman</t>
  </si>
  <si>
    <t>Biokimia dan fisiologi tumbuhan, Mikrobiologi pertanian, Budidaya tanaman</t>
  </si>
  <si>
    <t>0028126609</t>
  </si>
  <si>
    <t>Pemuliaan tanaman</t>
  </si>
  <si>
    <t>08102808084</t>
  </si>
  <si>
    <t>0012126605</t>
  </si>
  <si>
    <t>08102802142</t>
  </si>
  <si>
    <t>Genetika dan pemuliaan tanaman, Teknologi perbanyakan tanaman, Bioteknologi Pertanian</t>
  </si>
  <si>
    <t>Prof. Ir. Zainuddin Basri, Ph.D</t>
  </si>
  <si>
    <t>0017025705</t>
  </si>
  <si>
    <t xml:space="preserve"> Ilmu Hama tumbuhan </t>
  </si>
  <si>
    <t>Pengelolaan Hama dan Penyakit Tumbuhan Terpadu, Dasar-Dasar Perlintan, Epidemiologi dan Peramalan Hama</t>
  </si>
  <si>
    <t>0012045808</t>
  </si>
  <si>
    <t xml:space="preserve">091102805216 </t>
  </si>
  <si>
    <t>Ilmu gulma, Epidemologi penyakit dan Peramalan Hama, Pengelolaan Hama &amp; Penyakit Terpadu</t>
  </si>
  <si>
    <t>Prof. Dr. Ir. Mohammad Yunus, MP.</t>
  </si>
  <si>
    <t>0029116206</t>
  </si>
  <si>
    <t>Hortikultura</t>
  </si>
  <si>
    <t>08102808098</t>
  </si>
  <si>
    <t>Dasar-Dasar Hortikultura, Hidroponik, Pembiakan vegetatif</t>
  </si>
  <si>
    <t>1110102804655</t>
  </si>
  <si>
    <t>Industri Perbenihan, Pemuliaan Tanaman, Teknologi Perbanyakan Tanaman, Bioteknologi Tanaman</t>
  </si>
  <si>
    <t>0001066407</t>
  </si>
  <si>
    <t>08102808123</t>
  </si>
  <si>
    <t>Agroklimatologi</t>
  </si>
  <si>
    <t xml:space="preserve">Budidaya Tanaman Hortikultura , Budidaya Tanaman Rempah, Obat &amp; Aromatika </t>
  </si>
  <si>
    <t>13100102800034</t>
  </si>
  <si>
    <t>Ekofisiologi tanaman</t>
  </si>
  <si>
    <t>Ilmu Pertanian</t>
  </si>
  <si>
    <t>RPS</t>
  </si>
  <si>
    <t>MIP/PASCASARJANA</t>
  </si>
  <si>
    <t>Dr. Ir. Henry Novero Barus, M.Sc.</t>
  </si>
  <si>
    <t>Prof. Dr. Ir. Sri Anjar Lasmini , M.P.</t>
  </si>
  <si>
    <t>Doktor</t>
  </si>
  <si>
    <t>Pendidikan Sains</t>
  </si>
  <si>
    <t>20 Agustus 2024</t>
  </si>
  <si>
    <t>Ilmu Ekonomi</t>
  </si>
  <si>
    <t>Ilmu Sosial</t>
  </si>
  <si>
    <t>Magister</t>
  </si>
  <si>
    <t>Ilmu-Ilmu Pertanian</t>
  </si>
  <si>
    <t>21 Mei 2026</t>
  </si>
  <si>
    <t>Pembangunan Wilayah Pedesaan</t>
  </si>
  <si>
    <t>Pendidikan IPS</t>
  </si>
  <si>
    <t>Dr. Ir. Novalina Serdiati, M.Si</t>
  </si>
  <si>
    <t>Nutrisi Ruminansia</t>
  </si>
  <si>
    <t>Bahan pakan dan formulasi ransum, Satwa harapan</t>
  </si>
  <si>
    <t>Produksi Ternak</t>
  </si>
  <si>
    <t>Fisiologi Ternak, Satwa Harapan</t>
  </si>
  <si>
    <t>Biokimia dan fisiologi tumbuhan, Produksi tanaman lanjutan, Budidaya tanaman</t>
  </si>
  <si>
    <t>Bahan pakan dan formulasi ransum, Nutrisi Ruminansia</t>
  </si>
  <si>
    <t>0022116505</t>
  </si>
  <si>
    <t>Biologi Perikanan</t>
  </si>
  <si>
    <t>08102808116</t>
  </si>
  <si>
    <t>Sistem dan teknologi Akuakultur</t>
  </si>
  <si>
    <t>0810280215</t>
  </si>
  <si>
    <t>Dasar-Dasar Perlindungan Tanaman, Pengelolaan Terpadu Hama dan Penyakit Tumbuhan, Entomologi dan Fitopatologi</t>
  </si>
  <si>
    <t>Fitopatologi</t>
  </si>
  <si>
    <t>Ekonomi Sumber Daya Hutan, Pengantar Ilmu Ekonomi</t>
  </si>
  <si>
    <t>Dasar-Dasar Manajemen</t>
  </si>
  <si>
    <t>0024027301</t>
  </si>
  <si>
    <t>Dasar-Dasar Akuakultur,Fisiologi Hewan Aquatik, manajemen kesehatan ikan</t>
  </si>
  <si>
    <t>ilmupertanian003@gmail.com</t>
  </si>
  <si>
    <t>Program Studi Magister Ilmu Pertanian</t>
  </si>
  <si>
    <t>101102802990</t>
  </si>
  <si>
    <t>081028088088</t>
  </si>
  <si>
    <t>Ilmu Kehutanan</t>
  </si>
  <si>
    <t>Dr. Ir. Samliok Ndobe, M.Si</t>
  </si>
  <si>
    <t>101102808146</t>
  </si>
  <si>
    <t>09110280302</t>
  </si>
  <si>
    <t>Agronomi, UGM</t>
  </si>
  <si>
    <t>Agronomi, IPB</t>
  </si>
  <si>
    <t>Ilmu Pertanian, UNHAS</t>
  </si>
  <si>
    <t>Entomologi, IPB</t>
  </si>
  <si>
    <t>Agronomi, UB</t>
  </si>
  <si>
    <t>Agronomi, UNPAD</t>
  </si>
  <si>
    <t>Agronomi , UNPAD</t>
  </si>
  <si>
    <t>Ilmu-Ilmu Peternakan, IPB</t>
  </si>
  <si>
    <t>Agriculture systems, AIT Thailand</t>
  </si>
  <si>
    <t>Ilmu Peternakan, UGM</t>
  </si>
  <si>
    <t>Fitopatologi, UGM</t>
  </si>
  <si>
    <t>Molecular Sciences and Biotechnology of Crops and Trees, GOETTINGEN UNIVERSITY</t>
  </si>
  <si>
    <t xml:space="preserve">Nutrisi Ternak. Lincoln New Zealand </t>
  </si>
  <si>
    <t>Nutrisi Ternak, University of Quensland</t>
  </si>
  <si>
    <t>Kesuburan Tanah, IPB</t>
  </si>
  <si>
    <t>Kesuburan Tanah, UNPAD</t>
  </si>
  <si>
    <t>Nutrisi Ternak, University of New England Australia</t>
  </si>
  <si>
    <t>Nutrisi dan teknologi pakan, University of Quensland</t>
  </si>
  <si>
    <t>Ilmu Nutrisi Ternak, University of Quensland</t>
  </si>
  <si>
    <t>Kesuburan Tanah, unhas</t>
  </si>
  <si>
    <t>Kesuburan Tanah, UNHAS</t>
  </si>
  <si>
    <t>Crop Science, Adeleide University Austalia</t>
  </si>
  <si>
    <t>Manajemen Hutan, IPB</t>
  </si>
  <si>
    <t>Perhutanan Sosial, IPB</t>
  </si>
  <si>
    <t>Biologi Kelautan, IPB</t>
  </si>
  <si>
    <t>Manajemen Sumberdaya Perairan, UB</t>
  </si>
  <si>
    <t>Hortikultura, IPB</t>
  </si>
  <si>
    <t>Hortikultura, UNMUL</t>
  </si>
  <si>
    <t>HPT, UGM</t>
  </si>
  <si>
    <t>HPT, IPB</t>
  </si>
  <si>
    <t>HPT,UNTAD</t>
  </si>
  <si>
    <t>Hortikultura, UGM</t>
  </si>
  <si>
    <t>Agroekologi , UB</t>
  </si>
  <si>
    <t xml:space="preserve">Agronomi,Hohenheim University </t>
  </si>
  <si>
    <t>Ilmu Perairan, UNSRAT</t>
  </si>
  <si>
    <t>Ilmu Perikanan dan kelautan, UB</t>
  </si>
  <si>
    <t>Ilmu Pertanian, UNTAD</t>
  </si>
  <si>
    <t>0030127102</t>
  </si>
  <si>
    <t>Ilmu tanah</t>
  </si>
  <si>
    <t xml:space="preserve"> 11100102814154</t>
  </si>
  <si>
    <t>Mikrobiologi pertanian, Kesuburan tanah dan pemupukan, Perencanaan dan pengembangan wilayah</t>
  </si>
  <si>
    <t>Ekonomi SD Hutan</t>
  </si>
  <si>
    <t>Prof. Dr. Ir. Flora Pasaru, M.Si</t>
  </si>
  <si>
    <t>Menejemen Agroforestri, University of Paris</t>
  </si>
  <si>
    <t>Ilmu Tanah, UNPAD</t>
  </si>
  <si>
    <t>Sampai dengan diterbitkan Surat Keputusan Direktur Dewan Eksekutif BAN_PT yang
baru dan definitif</t>
  </si>
  <si>
    <t>5849/SK/BAN-PT/Ak.S/D/VIII/2022, tanggal 31 Agustus 2022</t>
  </si>
  <si>
    <t>5916/SK/BAN-PT/Ak/D/IX/2022 tanggal 6 September 2022</t>
  </si>
  <si>
    <t>3232/SK/BAN-PT/Ak-PPJ/M/V/2021, tanggal 25 Mei 2021</t>
  </si>
  <si>
    <t>3131/SK/BAN-PT/Akred/D/VIII/2019, tanggal 20 Agustus 2019</t>
  </si>
  <si>
    <t>3110/SK/BAN-PT/Akred/VIII/2019, tanggal 20 Agustus 2019</t>
  </si>
  <si>
    <t>Ilmu Peternakan UGM</t>
  </si>
  <si>
    <t>Pengelolaan Sumber Daya Pesisir dan Laut IPB</t>
  </si>
  <si>
    <t>Pengelolaan SD Pesisir dan Laut</t>
  </si>
  <si>
    <t>121001028023150</t>
  </si>
  <si>
    <t>Sistem dan Teknologi pemanfaatan SD Perikanan dan Kelautan</t>
  </si>
  <si>
    <t>4477/SK/BAN-PT/Ak/PPJ/M/VII/2022, tanggal 13 Juli 2022</t>
  </si>
  <si>
    <t>Metode dan instrumen yang relevan, akuntabel, dan dapat mewakili ukuran ketercapaian kinerja proses serta pencapaian kinerja hasil penelitian</t>
  </si>
  <si>
    <t>Telah memiliki dokumen SKL yang dinyatakan dalam CPL dan telah dijabarkan dalam CPMK</t>
  </si>
  <si>
    <t>Persentase kelulusan tepat waktu 42,9%</t>
  </si>
  <si>
    <t>Persentase kelulusan tepat waktu 24,8%</t>
  </si>
  <si>
    <t>Rata-rata IPK lulusan 3.8</t>
  </si>
  <si>
    <t>Rata-rata IPK lulusan 3.9</t>
  </si>
  <si>
    <t xml:space="preserve"> Ada hasil monev terkait tingkat kedalaman dan keluasan materi sesuai CPMK</t>
  </si>
  <si>
    <t>Adanya kelengkapan pembelajaran dalam bentuk rencana pembelajaran semester (RPS) dan bahan Ajar untuk masing-masing mata kuliah</t>
  </si>
  <si>
    <t>50 % mata kuliah memiliki RPS dan bahan ajar</t>
  </si>
  <si>
    <t>Setiap semester dilakukan monev terkait tingkat kedalaman dan keluasan materi sesuai CPMK</t>
  </si>
  <si>
    <t>80 % mata kuliah memiliki RPS dan bahan ajar</t>
  </si>
  <si>
    <t>Semua mata kuliah melakukan proses pembelajarn dilakukan sesuai dengan RPS dengan sistem bleanded learning berbasis SCL</t>
  </si>
  <si>
    <t>Setiap semester dilakukan monev terkait proses pembelajaran yang dilakukan oleh dosen</t>
  </si>
  <si>
    <t>Proses pembelajaran dilakukan sesuai dengan RPS dengan sistem bleanded learning berbasis SCL</t>
  </si>
  <si>
    <t>Penilaian proses dan hasil belajar mahasiswa yang mengikuti prinsip edukatif, otentik, objektif dan akuntabel utk pencapaian CPL pada setiap semester</t>
  </si>
  <si>
    <t>Kecukupan, aksesibilitas dan mutu sarana dan prasarana pembelajaran untuk menjamin pencapaian capaian pembelajaran</t>
  </si>
  <si>
    <t>Ruang kuliah dan media pembelajaran memenuhi untuk mendukung proses pembelajaran</t>
  </si>
  <si>
    <t>Rata-rata dana operasional pendidikan/mahasiswa/tah un dalam 3 tahun terakhir 20 juta</t>
  </si>
  <si>
    <t>Rata-rata dana operasional pendidikan/mahasiswa/tahun dalam 3 tahun terakhir 10 juta</t>
  </si>
  <si>
    <t>Hasil penelitian dosen dipublikasi pada jurnal internasional</t>
  </si>
  <si>
    <t>Jumlah luaran penelitian DTPS yang mendapat pengakuan HKI (paten, paten sederhana) 12,5 %</t>
  </si>
  <si>
    <t>Jumlah luaran penelitian DTPS yang mendapat pengakuan HKI (paten, paten sederhana) 7,7 %</t>
  </si>
  <si>
    <t>Jumlah luaran penelitian DTPS yang mendapat pengakuan HKI (paten, paten sederhana) 26,9 %</t>
  </si>
  <si>
    <t>Jumlah luaran penelitian DTPS yang mendapat pengakuan HKI 57,6 %</t>
  </si>
  <si>
    <t>Jumlah luaran penelitian DTPS yang mendapat pengakuan HKI 61,5 %</t>
  </si>
  <si>
    <t>Kinerja hasil penelitian dosen terukur berupa luaran wajib dan luaran tambahan</t>
  </si>
  <si>
    <t>Regulasi yang mewajibkan setiap penerima dana penelitian untuk memenuhi luaran wajibnya</t>
  </si>
  <si>
    <t>Tersedia dana penelitian dosen per tahun per dosen yang bersumber dari dana internal DIPA UNTAD minimal 10 juta</t>
  </si>
  <si>
    <t>Tersedia dana penelitian dosen per tahun per dosen yang bersumber dari dana internal DIPA UNTAD rata-rata 30 juta</t>
  </si>
  <si>
    <t>Tersedia dana penelitian dosen per tahun per dosen yang bersumber dari dana internal DIPA UNTAD rata-rata 40 juta</t>
  </si>
  <si>
    <t>Jumlah dosen harus memiliki rasio dosen : mahasiswa 1 :20 untuk program magister</t>
  </si>
  <si>
    <t>7 Juni 2027</t>
  </si>
  <si>
    <t>Membina etika mahasiswa melalaui kegiatan diskusi di kelas dan kerja tim dalam setiap mata kuliah</t>
  </si>
  <si>
    <t>Meningkatkan penelitian kolabirasi antara dosen, mahasiswa dan alumni</t>
  </si>
  <si>
    <t>Beberapa mata kuliah diberikan dalam bilingual/mewajibkan ikut kursus bahasa inggris bagai mahasiswa yang nilai Toefl nya kurang dari 450</t>
  </si>
  <si>
    <t>Menggunakan berbagai aplikasi pembelajaran dan produk teknologi dalm proses pembelajaran, Memperkealkan berbagai teknologi informasi dan kecerdasan buatan yang dapat diaplikasikan dalam ilmu2 pertanian melalui kuliah tamu</t>
  </si>
  <si>
    <t>Meningkatkan  keterlibatan mahasiswa dalm kegiatan pembelajaran  dan menugaskan mahasiswa mengikuti seminar nasional dan internasional</t>
  </si>
  <si>
    <t>Meningkatkan jumlah mata kuliah yang menggunakan pendekatan berbasis proyek dan kuliah lapangan</t>
  </si>
  <si>
    <t>Mengadakan workshop pengembagan alumni bekerjasama dengan alumni</t>
  </si>
  <si>
    <t>Memiliki dokumen SKL dalam rumusan CPL yang disahkan pejabat</t>
  </si>
  <si>
    <t>Standar isi pembelajaran</t>
  </si>
  <si>
    <t>Dosen telah memahami bahwa penyusunan RPS merupakan bagian dalam penilaian proses belajar dan mengajar</t>
  </si>
  <si>
    <t>Ada hasil monev terkait tingkat kedalaman dan keluasan materi sesuai CPMK</t>
  </si>
  <si>
    <t>Persentase kelulusan tepat waktu (&lt; 2 tahun) 16,67</t>
  </si>
  <si>
    <t>Mahasiswa lambat mendaftar wisuda setelah ujian tesis</t>
  </si>
  <si>
    <t>Standar penilaian pembelajaran</t>
  </si>
  <si>
    <t>Standar dosen dan tendik</t>
  </si>
  <si>
    <t>Standar sarpras pembelajaran</t>
  </si>
  <si>
    <t>Sarana dan prasarana pembelajaran telah  sesuai dengan mutu untuk mencapai capaian pembelajaran</t>
  </si>
  <si>
    <t>Faktor pendukung: Pimpinan UPPS telah menerapkan dana untuk mendukung proses pembelajaran sebesar 60%</t>
  </si>
  <si>
    <t>Standar penilaian penelitian</t>
  </si>
  <si>
    <t>Faktor pendukung: Regulasi UPPS menyiapkan dana penelitian</t>
  </si>
  <si>
    <t xml:space="preserve">Standar kompetensi lulusan </t>
  </si>
  <si>
    <t>Revitalisasi kurikulum akan dilakukan setiap dua kali setahun</t>
  </si>
  <si>
    <t>Ditingkatkan</t>
  </si>
  <si>
    <t>Hasil evaluasi digunakan untuk menentukan tingkat kedalaman dan keluasan materi sesuai CPMK</t>
  </si>
  <si>
    <t>Pelatihan metode pembelajaran berbasis problem based dan case study</t>
  </si>
  <si>
    <t>Regulasi pendaftaran wisuda setelah ujian tesis diperbaiki</t>
  </si>
  <si>
    <t>Dipertahankan</t>
  </si>
  <si>
    <t>Dasar-Dasar Akuakultur,Fisiologi Hewan Aquatik</t>
  </si>
  <si>
    <t>Agricultural Science,  The Royal Veterinary and Agricultural University, Copenhagen</t>
  </si>
  <si>
    <t>0030086901</t>
  </si>
  <si>
    <t>007036603</t>
  </si>
  <si>
    <t>0028116104</t>
  </si>
  <si>
    <t>002026109</t>
  </si>
  <si>
    <t>005066607</t>
  </si>
  <si>
    <t>0012066907</t>
  </si>
  <si>
    <t>005106215</t>
  </si>
  <si>
    <t>Standar pelaksana PkM</t>
  </si>
  <si>
    <t>Kegiatan PkM per dosen per tahun pada program studi minimal 1 judul</t>
  </si>
  <si>
    <t>Kegiatan PkM per dosen per tahun pada program studi rata-rata 1 judul</t>
  </si>
  <si>
    <t>Faktor pendukung: Regulasi UPPS menyiapkan dana pengabdian pada masyarakat</t>
  </si>
  <si>
    <t>1  : 1,2</t>
  </si>
  <si>
    <t>Faktor pendukung: Tersedia dana penelitian yang dapat digunakan untuk membuat luaran penelitian berupa Paten</t>
  </si>
  <si>
    <t>Agronomi - UGM</t>
  </si>
  <si>
    <t>Faktor Pendukung: Pimpinan UPPS memfasilitasi kegiatan workshop kurikulum yang memuat SKL sebagai implementasi visi dan misi institusi</t>
  </si>
  <si>
    <t>Faktor pendukung: Dosen menciptakan  suasana akademik yang kondusif dalam penilaian dan pembelajaran</t>
  </si>
  <si>
    <t xml:space="preserve">Statistika Pertanian </t>
  </si>
  <si>
    <t>Dr. Ir. Isrun, M.P. IPU. ASEAN Eng</t>
  </si>
  <si>
    <t>Ir: 1909017139, CRP: 211016942021</t>
  </si>
  <si>
    <t>Dr. Ir. Sakka Samudin, M.P., IPM.</t>
  </si>
  <si>
    <t>IPM: 2001-20-038416</t>
  </si>
  <si>
    <t>Rata-rata masa studi lulusan (tahun) 1.5 &lt; MS ≤ 2.5</t>
  </si>
  <si>
    <t>Rata-rata IPK lulusan ≥ 3.5</t>
  </si>
  <si>
    <t>Kesesuaian bidang kerja lulusan saat mendapatkan pekerjaan pertama ≥ 60%</t>
  </si>
  <si>
    <t>Jumlah luaran penelitian DTPS yang mendapat pengakuan HKI (hak cipta, desain produk industri, perlindungan varietas tanaman, desain tata letak, sirkuit terpadu 12,50 %</t>
  </si>
  <si>
    <t>Memiliki publikasi ilmiah mahasiswa, yang dihasilkan secara mandiri atau bersama DTPS dengan judul yang relevan dengan bidang PS pada jurnal internasional</t>
  </si>
  <si>
    <t>Publikasi ilmiah mahasiswa, yang dihasilkan secara mandiri atau bersama DTPS dengan judul yang relevan dengan bidang PS pada jurnal internasional bereputasi 0.33 %</t>
  </si>
  <si>
    <t xml:space="preserve">Memiliki publikasi ilmiah mahasiswa, yang dihasilkan secara mandiri atau bersama DTPS dengan judul yang relevan dengan bidang PS pada seminar internasional </t>
  </si>
  <si>
    <t>Faktor pendukung : dosen melibatkan mahasiswa dalam kegiatan penelitiannya sebagai tugas akhir</t>
  </si>
  <si>
    <t>62.5 % sangat sesuai, 37,5 % sesuai</t>
  </si>
  <si>
    <t>73.3 % sangat sesuai, 20 % sesuai</t>
  </si>
  <si>
    <t>Faktor pendukung : umumnya mahasiswa adalah pegawai honorer atau ASN di instansi yang terkait</t>
  </si>
  <si>
    <t>Peningkatan sosialisasi prodi pada instansi terkait</t>
  </si>
  <si>
    <t>Persentase dosen tetap yang bidang keahliannya sesuai dengan kompetensi program studi dengan jabatan akademik Guru Besar dan Lektor Kepala 1%</t>
  </si>
  <si>
    <t>Persentase dosen tetap yang bidang keahliannya sesuai dengan kompetensi program studi dengan jabatan akademik Guru Besar dan Lektor Kepala 92 %</t>
  </si>
  <si>
    <t>Persentase dosen tetap yang bidang keahliannya sesuai dengan kompetensi program studi dengan jabatan akademik Guru Besar dan Lektor Kepala 92%</t>
  </si>
  <si>
    <t xml:space="preserve">Faktor pendukung: banyaknya dosen senior yang memiliki bidang keahlian sesuai dengan kompetensi Program studi </t>
  </si>
  <si>
    <t>Alokasi pendanaan PkM per dosen per tahun Rp. 5.000.000</t>
  </si>
  <si>
    <t>Alokasi pendanaan PkM per dosen per tahun minimal Rp. 10.000.0000</t>
  </si>
  <si>
    <t>Standar pendanaan PkM</t>
  </si>
  <si>
    <t>Rata-rata masa belajar &lt; 2 tahun = 45,2 %</t>
  </si>
  <si>
    <t>Rata-rata masa belajar &lt; 2 tahun = 24,8 %</t>
  </si>
  <si>
    <t>Persentase keberhasilan studi 80 %</t>
  </si>
  <si>
    <t>Persentase keberhasilan studi 61.3%</t>
  </si>
  <si>
    <t>Persentase keberhasilan studi  &gt; 85 %</t>
  </si>
  <si>
    <t>Regulasi Rektor Untad meringankan biaya UKT mahasiswa terdampak Covid</t>
  </si>
  <si>
    <t>Faktor penghambat: Pandemi covid-19 meningkatkan jumlah mahasiswa yang cuti akademik</t>
  </si>
  <si>
    <t>Faktor pendukung: Tersedia banyak tenaga pengajar yang kompoten</t>
  </si>
  <si>
    <t>Faktor pendukung: Regulasi Prodi yang mewajibkan setiap mahasiswa membuat HKI (minimal Hak Cipta) sebelum ujian tesis</t>
  </si>
  <si>
    <t>IPU : Nmr sert.3-21-00-000065-00</t>
  </si>
  <si>
    <t>IPU : Nmr.sert. 3-20-00-000033-00</t>
  </si>
  <si>
    <t>IPU No. Sert. 3-20-00-000035-00</t>
  </si>
  <si>
    <t>Prof. Dr. Ir. Muhardi, M.Si. IPM, ASEAN Eng.</t>
  </si>
  <si>
    <t>IPM : Nmr. Sert.2200000012700</t>
  </si>
  <si>
    <t>IPU Nmr Sert : 2.20.19.1.2.00000251</t>
  </si>
  <si>
    <t>Statistika Pertanian</t>
  </si>
  <si>
    <t xml:space="preserve">Hasil penelitian dipublikasi pada jurnal internasional bereputasi sebanyak 17 judul </t>
  </si>
  <si>
    <t>0</t>
  </si>
  <si>
    <t>648/SK/LAMDIK/Ak/M/XI/2022, tanggal 15 November 2022</t>
  </si>
  <si>
    <t>684/SK/LAMDIK/Ak/M/XI/2022, tanggal 15 November 2022</t>
  </si>
  <si>
    <t>30 Mei 2027</t>
  </si>
  <si>
    <t>28 November 2027</t>
  </si>
  <si>
    <t>9 Juni 2027</t>
  </si>
  <si>
    <t>Dr. Ir. Dwi Sulistiawati, MP.</t>
  </si>
  <si>
    <t>16 Desember 2022</t>
  </si>
  <si>
    <t>Faktor  pendukung:  Adanya regulasi Universitas yang mewajibkan dosen penerima dana penelitaian BLU   untuk mempublikasikan hasil penelitian pada jurnal internasional</t>
  </si>
  <si>
    <t>Faktor pendukung: Dosen telah menerapkan proses penilaian dan hasil belajar mahasiswa dengan 4 prinsip tersebut</t>
  </si>
  <si>
    <t>5,26%</t>
  </si>
  <si>
    <t>10,52%</t>
  </si>
  <si>
    <t>47,37 %</t>
  </si>
  <si>
    <t xml:space="preserve">Faktor pendukung : 1) dosen
melibatkan mahasiswa dalam kegiatan penelitiannya sebagai tugas akhir, 2) UPPS melakukan seminar internasional setiap tahun
</t>
  </si>
  <si>
    <t>Hasil penelitian dipublikasi pada jurnal internasional bereputasi sebanyak 29 judul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</si>
</sst>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-* #,##0.00_-;\-* #,##0.00_-;_-* &quot;-&quot;??_-;_-@_-"/>
  </numFmts>
  <fonts count="37" x14ac:knownFonts="1">
    <font>
      <sz val="11"/>
      <color theme="1"/>
      <name val="Calibri"/>
      <family val="2"/>
      <scheme val="minor"/>
    </font>
    <font>
      <b/>
      <sz val="14"/>
      <color indexed="9"/>
      <name val="Calibri"/>
      <family val="2"/>
    </font>
    <font>
      <b/>
      <sz val="26"/>
      <color indexed="9"/>
      <name val="Calibri"/>
      <family val="2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indexed="9"/>
      <name val="Calibri"/>
      <family val="2"/>
    </font>
    <font>
      <b/>
      <sz val="22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rgb="FF92D05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b/>
      <vertAlign val="superscript"/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vertAlign val="superscript"/>
      <sz val="14"/>
      <color rgb="FF92D050"/>
      <name val="Calibri"/>
      <family val="2"/>
      <scheme val="minor"/>
    </font>
    <font>
      <sz val="8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rgb="FFFFFF00"/>
      <name val="Calibri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lightGray">
        <bgColor theme="3" tint="0.59999389629810485"/>
      </patternFill>
    </fill>
    <fill>
      <patternFill patternType="lightGray">
        <bgColor rgb="FFCCCCCC"/>
      </patternFill>
    </fill>
    <fill>
      <patternFill patternType="gray125">
        <bgColor theme="3" tint="0.59999389629810485"/>
      </patternFill>
    </fill>
    <fill>
      <patternFill patternType="gray125">
        <bgColor rgb="FFD9D9D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FFFF00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29" fillId="0" borderId="0"/>
    <xf numFmtId="43" fontId="9" fillId="0" borderId="0" applyFont="0" applyFill="0" applyBorder="0" applyAlignment="0" applyProtection="0"/>
  </cellStyleXfs>
  <cellXfs count="159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vertical="center"/>
    </xf>
    <xf numFmtId="0" fontId="0" fillId="2" borderId="0" xfId="0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14" fontId="0" fillId="2" borderId="0" xfId="0" applyNumberFormat="1" applyFill="1" applyAlignment="1">
      <alignment vertical="center"/>
    </xf>
    <xf numFmtId="0" fontId="8" fillId="2" borderId="0" xfId="0" applyFont="1" applyFill="1" applyAlignment="1">
      <alignment vertical="center"/>
    </xf>
    <xf numFmtId="14" fontId="8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5" fillId="8" borderId="0" xfId="3" applyFill="1" applyAlignment="1">
      <alignment vertical="center"/>
    </xf>
    <xf numFmtId="0" fontId="14" fillId="10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10" fillId="0" borderId="0" xfId="0" applyFont="1"/>
    <xf numFmtId="0" fontId="10" fillId="1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5" fillId="0" borderId="1" xfId="3" applyBorder="1" applyAlignment="1">
      <alignment horizontal="center"/>
    </xf>
    <xf numFmtId="0" fontId="15" fillId="0" borderId="1" xfId="3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5" fillId="0" borderId="1" xfId="3" quotePrefix="1" applyBorder="1" applyAlignment="1">
      <alignment horizontal="center"/>
    </xf>
    <xf numFmtId="0" fontId="15" fillId="0" borderId="1" xfId="3" applyBorder="1" applyAlignment="1" applyProtection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5" fillId="0" borderId="1" xfId="3" quotePrefix="1" applyNumberForma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24" fillId="2" borderId="0" xfId="0" applyFont="1" applyFill="1" applyAlignment="1">
      <alignment vertical="center"/>
    </xf>
    <xf numFmtId="0" fontId="25" fillId="0" borderId="0" xfId="0" applyFont="1"/>
    <xf numFmtId="0" fontId="27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11" borderId="1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/>
    </xf>
    <xf numFmtId="0" fontId="11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43" fontId="0" fillId="0" borderId="1" xfId="5" applyFont="1" applyBorder="1" applyAlignment="1"/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30" fillId="0" borderId="2" xfId="0" applyFont="1" applyBorder="1" applyAlignment="1">
      <alignment horizontal="center" vertical="center" wrapText="1"/>
    </xf>
    <xf numFmtId="165" fontId="0" fillId="0" borderId="0" xfId="0" applyNumberFormat="1" applyAlignment="1">
      <alignment vertical="center"/>
    </xf>
    <xf numFmtId="43" fontId="0" fillId="0" borderId="1" xfId="5" quotePrefix="1" applyFont="1" applyBorder="1" applyAlignment="1">
      <alignment horizontal="center"/>
    </xf>
    <xf numFmtId="0" fontId="11" fillId="3" borderId="9" xfId="0" applyFont="1" applyFill="1" applyBorder="1" applyAlignment="1">
      <alignment horizontal="left" vertical="center" wrapText="1"/>
    </xf>
    <xf numFmtId="0" fontId="33" fillId="5" borderId="8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26" fillId="5" borderId="1" xfId="0" applyFont="1" applyFill="1" applyBorder="1" applyAlignment="1">
      <alignment horizontal="left" vertical="center" wrapText="1"/>
    </xf>
    <xf numFmtId="0" fontId="26" fillId="5" borderId="1" xfId="0" applyFont="1" applyFill="1" applyBorder="1" applyAlignment="1">
      <alignment horizontal="center" vertical="center" wrapText="1"/>
    </xf>
    <xf numFmtId="15" fontId="11" fillId="5" borderId="1" xfId="0" quotePrefix="1" applyNumberFormat="1" applyFont="1" applyFill="1" applyBorder="1" applyAlignment="1">
      <alignment horizontal="center" vertical="center" wrapText="1"/>
    </xf>
    <xf numFmtId="0" fontId="11" fillId="5" borderId="0" xfId="0" applyFont="1" applyFill="1" applyAlignment="1">
      <alignment vertical="center" wrapText="1"/>
    </xf>
    <xf numFmtId="0" fontId="26" fillId="5" borderId="1" xfId="0" applyFont="1" applyFill="1" applyBorder="1" applyAlignment="1">
      <alignment vertical="center" wrapText="1"/>
    </xf>
    <xf numFmtId="0" fontId="11" fillId="5" borderId="1" xfId="0" quotePrefix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/>
    </xf>
    <xf numFmtId="0" fontId="11" fillId="5" borderId="0" xfId="0" applyFont="1" applyFill="1" applyAlignment="1">
      <alignment wrapText="1"/>
    </xf>
    <xf numFmtId="0" fontId="11" fillId="5" borderId="0" xfId="0" applyFont="1" applyFill="1"/>
    <xf numFmtId="0" fontId="11" fillId="5" borderId="1" xfId="0" applyFont="1" applyFill="1" applyBorder="1" applyAlignment="1">
      <alignment vertical="center"/>
    </xf>
    <xf numFmtId="0" fontId="31" fillId="5" borderId="1" xfId="0" quotePrefix="1" applyFont="1" applyFill="1" applyBorder="1" applyAlignment="1">
      <alignment horizontal="center" vertical="center"/>
    </xf>
    <xf numFmtId="0" fontId="11" fillId="5" borderId="0" xfId="0" applyFont="1" applyFill="1" applyAlignment="1">
      <alignment vertical="center"/>
    </xf>
    <xf numFmtId="0" fontId="31" fillId="5" borderId="1" xfId="0" applyFont="1" applyFill="1" applyBorder="1" applyAlignment="1">
      <alignment vertical="center" wrapText="1"/>
    </xf>
    <xf numFmtId="1" fontId="17" fillId="5" borderId="1" xfId="0" quotePrefix="1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horizontal="center" vertical="center"/>
    </xf>
    <xf numFmtId="1" fontId="18" fillId="5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vertical="center" wrapText="1"/>
    </xf>
    <xf numFmtId="0" fontId="0" fillId="5" borderId="1" xfId="0" applyFill="1" applyBorder="1"/>
    <xf numFmtId="0" fontId="29" fillId="5" borderId="1" xfId="0" applyFont="1" applyFill="1" applyBorder="1" applyAlignment="1">
      <alignment vertical="center" wrapText="1"/>
    </xf>
    <xf numFmtId="0" fontId="29" fillId="5" borderId="1" xfId="0" applyFont="1" applyFill="1" applyBorder="1" applyAlignment="1">
      <alignment horizontal="left" vertical="center" wrapText="1"/>
    </xf>
    <xf numFmtId="0" fontId="29" fillId="5" borderId="1" xfId="0" applyFont="1" applyFill="1" applyBorder="1"/>
    <xf numFmtId="0" fontId="18" fillId="5" borderId="2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vertical="center"/>
    </xf>
    <xf numFmtId="0" fontId="30" fillId="5" borderId="1" xfId="0" applyFont="1" applyFill="1" applyBorder="1" applyAlignment="1">
      <alignment horizontal="justify" vertical="center" wrapText="1"/>
    </xf>
    <xf numFmtId="0" fontId="35" fillId="5" borderId="1" xfId="0" applyFont="1" applyFill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justify" vertical="center" wrapText="1"/>
    </xf>
    <xf numFmtId="0" fontId="36" fillId="5" borderId="0" xfId="0" applyFont="1" applyFill="1" applyAlignment="1">
      <alignment vertical="center"/>
    </xf>
    <xf numFmtId="0" fontId="15" fillId="5" borderId="1" xfId="3" applyFill="1" applyBorder="1" applyAlignment="1">
      <alignment horizontal="justify"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left" vertical="center" wrapText="1"/>
    </xf>
    <xf numFmtId="0" fontId="15" fillId="5" borderId="1" xfId="3" applyFill="1" applyBorder="1" applyAlignment="1">
      <alignment horizontal="left" vertical="center" wrapText="1"/>
    </xf>
    <xf numFmtId="0" fontId="36" fillId="5" borderId="0" xfId="0" applyFont="1" applyFill="1" applyAlignment="1">
      <alignment vertical="center" wrapText="1"/>
    </xf>
    <xf numFmtId="10" fontId="0" fillId="5" borderId="1" xfId="0" applyNumberFormat="1" applyFill="1" applyBorder="1" applyAlignment="1">
      <alignment horizontal="left" vertical="center" wrapText="1"/>
    </xf>
    <xf numFmtId="0" fontId="30" fillId="5" borderId="1" xfId="0" applyFont="1" applyFill="1" applyBorder="1" applyAlignment="1">
      <alignment vertical="center" wrapText="1"/>
    </xf>
    <xf numFmtId="0" fontId="30" fillId="5" borderId="0" xfId="0" applyFont="1" applyFill="1" applyAlignment="1">
      <alignment vertical="center" wrapText="1"/>
    </xf>
    <xf numFmtId="47" fontId="35" fillId="5" borderId="1" xfId="0" applyNumberFormat="1" applyFont="1" applyFill="1" applyBorder="1" applyAlignment="1">
      <alignment horizontal="center" vertical="center" wrapText="1"/>
    </xf>
    <xf numFmtId="0" fontId="15" fillId="5" borderId="1" xfId="3" applyFill="1" applyBorder="1" applyAlignment="1">
      <alignment horizontal="center" vertical="center" wrapText="1"/>
    </xf>
    <xf numFmtId="0" fontId="35" fillId="5" borderId="0" xfId="0" applyFont="1" applyFill="1" applyAlignment="1">
      <alignment wrapText="1"/>
    </xf>
    <xf numFmtId="0" fontId="36" fillId="5" borderId="1" xfId="0" applyFont="1" applyFill="1" applyBorder="1" applyAlignment="1">
      <alignment vertical="center" wrapText="1"/>
    </xf>
    <xf numFmtId="10" fontId="35" fillId="5" borderId="1" xfId="0" applyNumberFormat="1" applyFont="1" applyFill="1" applyBorder="1" applyAlignment="1">
      <alignment horizontal="center" vertical="center" wrapText="1"/>
    </xf>
    <xf numFmtId="9" fontId="35" fillId="5" borderId="1" xfId="0" applyNumberFormat="1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justify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5" fillId="5" borderId="3" xfId="0" applyFont="1" applyFill="1" applyBorder="1" applyAlignment="1">
      <alignment horizontal="justify" vertical="center" wrapText="1"/>
    </xf>
    <xf numFmtId="0" fontId="30" fillId="5" borderId="2" xfId="0" applyFont="1" applyFill="1" applyBorder="1" applyAlignment="1">
      <alignment horizontal="justify" vertical="center" wrapText="1"/>
    </xf>
    <xf numFmtId="0" fontId="15" fillId="5" borderId="2" xfId="3" applyFill="1" applyBorder="1" applyAlignment="1">
      <alignment horizontal="justify" vertical="center" wrapText="1"/>
    </xf>
    <xf numFmtId="0" fontId="15" fillId="5" borderId="0" xfId="3" applyFill="1" applyAlignment="1">
      <alignment vertical="center" wrapText="1"/>
    </xf>
    <xf numFmtId="0" fontId="11" fillId="5" borderId="2" xfId="0" applyFont="1" applyFill="1" applyBorder="1" applyAlignment="1">
      <alignment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34" fillId="5" borderId="8" xfId="0" applyFont="1" applyFill="1" applyBorder="1" applyAlignment="1">
      <alignment horizontal="left" vertical="center" wrapText="1"/>
    </xf>
    <xf numFmtId="0" fontId="26" fillId="5" borderId="5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15" fontId="5" fillId="5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7" fillId="6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23" fillId="14" borderId="0" xfId="0" applyFont="1" applyFill="1" applyAlignment="1">
      <alignment horizontal="center" vertical="center"/>
    </xf>
    <xf numFmtId="0" fontId="15" fillId="3" borderId="0" xfId="3" applyFill="1" applyAlignment="1">
      <alignment horizontal="left"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/>
    </xf>
    <xf numFmtId="0" fontId="16" fillId="11" borderId="3" xfId="0" applyFont="1" applyFill="1" applyBorder="1" applyAlignment="1">
      <alignment horizontal="center" vertical="center" wrapText="1"/>
    </xf>
    <xf numFmtId="0" fontId="16" fillId="11" borderId="2" xfId="0" applyFont="1" applyFill="1" applyBorder="1" applyAlignment="1">
      <alignment horizontal="center" vertical="center" wrapText="1"/>
    </xf>
    <xf numFmtId="0" fontId="16" fillId="11" borderId="4" xfId="0" applyFont="1" applyFill="1" applyBorder="1" applyAlignment="1">
      <alignment horizontal="center" vertical="center" wrapText="1"/>
    </xf>
    <xf numFmtId="0" fontId="16" fillId="11" borderId="6" xfId="0" applyFont="1" applyFill="1" applyBorder="1" applyAlignment="1">
      <alignment horizontal="center" vertical="center" wrapText="1"/>
    </xf>
    <xf numFmtId="0" fontId="16" fillId="11" borderId="5" xfId="0" applyFont="1" applyFill="1" applyBorder="1" applyAlignment="1">
      <alignment horizontal="center" vertical="center" wrapText="1"/>
    </xf>
    <xf numFmtId="0" fontId="14" fillId="12" borderId="4" xfId="0" applyFont="1" applyFill="1" applyBorder="1" applyAlignment="1">
      <alignment horizontal="left" vertical="center" wrapText="1"/>
    </xf>
    <xf numFmtId="0" fontId="14" fillId="12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</cellXfs>
  <cellStyles count="6">
    <cellStyle name="Comma" xfId="5" builtinId="3"/>
    <cellStyle name="Hyperlink" xfId="3" builtinId="8"/>
    <cellStyle name="Hyperlink 2" xfId="2" xr:uid="{00000000-0005-0000-0000-000002000000}"/>
    <cellStyle name="Normal" xfId="0" builtinId="0"/>
    <cellStyle name="Normal 2" xfId="4" xr:uid="{00000000-0005-0000-0000-000004000000}"/>
    <cellStyle name="Percent 2" xfId="1" xr:uid="{00000000-0005-0000-0000-000005000000}"/>
  </cellStyles>
  <dxfs count="0"/>
  <tableStyles count="0" defaultTableStyle="TableStyleMedium9" defaultPivotStyle="PivotStyleLight16"/>
  <colors>
    <mruColors>
      <color rgb="FF00FF00"/>
      <color rgb="FF66FF33"/>
      <color rgb="FFFF66FF"/>
      <color rgb="FFD48B6A"/>
      <color rgb="FFCD79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lmupertanian003@gmail.com" TargetMode="External"/><Relationship Id="rId1" Type="http://schemas.openxmlformats.org/officeDocument/2006/relationships/hyperlink" Target="http://pertanian.pasca.untad.ac.id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pertanian.pasca.untad.ac.id/wp-content/uploads/2022/05/SK-PENGABDIAN-DIPA-BLU-2020-PASCA.pdf" TargetMode="External"/><Relationship Id="rId13" Type="http://schemas.openxmlformats.org/officeDocument/2006/relationships/hyperlink" Target="https://drive.google.com/file/d/1zotZ7DXbqiXEdOmRInTKbPP-UeZlCNus/view" TargetMode="External"/><Relationship Id="rId3" Type="http://schemas.openxmlformats.org/officeDocument/2006/relationships/hyperlink" Target="http://pertanian.pasca.untad.ac.id/hki/" TargetMode="External"/><Relationship Id="rId7" Type="http://schemas.openxmlformats.org/officeDocument/2006/relationships/hyperlink" Target="https://drive.google.com/drive/u/1/folders/1p7quBt0-BAlXlTfHFkhW0d7Prw9ampGZ" TargetMode="External"/><Relationship Id="rId12" Type="http://schemas.openxmlformats.org/officeDocument/2006/relationships/hyperlink" Target="https://docs.google.com/spreadsheets/d/1aV4tuV9gILU5NqwQlUHiTz6bnD9oRCWK/edit" TargetMode="External"/><Relationship Id="rId2" Type="http://schemas.openxmlformats.org/officeDocument/2006/relationships/hyperlink" Target="http://pertanian.pasca.untad.ac.id/hki/" TargetMode="External"/><Relationship Id="rId1" Type="http://schemas.openxmlformats.org/officeDocument/2006/relationships/hyperlink" Target="https://docs.google.com/spreadsheets/d/1aV4tuV9gILU5NqwQlUHiTz6bnD9oRCWK/edit" TargetMode="External"/><Relationship Id="rId6" Type="http://schemas.openxmlformats.org/officeDocument/2006/relationships/hyperlink" Target="https://drive.google.com/drive/u/1/folders/1p7quBt0-BAlXlTfHFkhW0d7Prw9ampGZ" TargetMode="External"/><Relationship Id="rId11" Type="http://schemas.openxmlformats.org/officeDocument/2006/relationships/hyperlink" Target="https://pertanian.pasca.untad.ac.id/wp-content/uploads/2021/08/SK-Nomor-5124-tentang-penurangan-SPP-bagi-mahasiswa-tugas-akhir-pascasarjana-untad-tahun-2021.pdf" TargetMode="External"/><Relationship Id="rId5" Type="http://schemas.openxmlformats.org/officeDocument/2006/relationships/hyperlink" Target="https://drive.google.com/drive/u/1/folders/1Uqd-CRobQkay6Bvb97acJ6aPWKGPYma9" TargetMode="External"/><Relationship Id="rId15" Type="http://schemas.openxmlformats.org/officeDocument/2006/relationships/printerSettings" Target="../printerSettings/printerSettings6.bin"/><Relationship Id="rId10" Type="http://schemas.openxmlformats.org/officeDocument/2006/relationships/hyperlink" Target="https://pertanian.pasca.untad.ac.id/wp-content/uploads/2021/08/SK-Nomor-5124-tentang-penurangan-SPP-bagi-mahasiswa-tugas-akhir-pascasarjana-untad-tahun-2021.pdf" TargetMode="External"/><Relationship Id="rId4" Type="http://schemas.openxmlformats.org/officeDocument/2006/relationships/hyperlink" Target="https://drive.google.com/drive/u/1/folders/1Uqd-CRobQkay6Bvb97acJ6aPWKGPYma9" TargetMode="External"/><Relationship Id="rId9" Type="http://schemas.openxmlformats.org/officeDocument/2006/relationships/hyperlink" Target="http://pertanian.pasca.untad.ac.id/wp-content/uploads/2022/05/Sk-Penelitian-dan-Pengabdian-2021.pdf" TargetMode="External"/><Relationship Id="rId14" Type="http://schemas.openxmlformats.org/officeDocument/2006/relationships/hyperlink" Target="https://drive.google.com/file/d/1zotZ7DXbqiXEdOmRInTKbPP-UeZlCNus/view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8"/>
  <sheetViews>
    <sheetView topLeftCell="A7" zoomScale="70" zoomScaleNormal="70" workbookViewId="0">
      <selection activeCell="AA35" sqref="AA35"/>
    </sheetView>
  </sheetViews>
  <sheetFormatPr defaultColWidth="8.85546875" defaultRowHeight="15" customHeight="1" x14ac:dyDescent="0.25"/>
  <cols>
    <col min="1" max="1" width="3.85546875" style="3" customWidth="1"/>
    <col min="2" max="8" width="8.85546875" style="3" customWidth="1"/>
    <col min="9" max="9" width="2.5703125" style="3" customWidth="1"/>
    <col min="10" max="10" width="31.140625" style="3" customWidth="1"/>
    <col min="11" max="12" width="8.85546875" style="3" customWidth="1"/>
    <col min="13" max="14" width="3.140625" style="3" customWidth="1"/>
    <col min="15" max="22" width="8.85546875" style="3" customWidth="1"/>
    <col min="23" max="23" width="10.85546875" style="3" customWidth="1"/>
    <col min="24" max="24" width="8.85546875" style="3" customWidth="1"/>
    <col min="25" max="25" width="2.85546875" style="3" customWidth="1"/>
    <col min="26" max="16384" width="8.85546875" style="3"/>
  </cols>
  <sheetData>
    <row r="1" spans="1:25" ht="15" customHeight="1" x14ac:dyDescent="0.25">
      <c r="A1" s="1"/>
      <c r="B1" s="1"/>
      <c r="C1" s="1"/>
      <c r="D1" s="2"/>
      <c r="E1" s="2"/>
      <c r="F1" s="2"/>
      <c r="G1" s="2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7" customHeight="1" x14ac:dyDescent="0.25">
      <c r="A2" s="140" t="s">
        <v>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</row>
    <row r="3" spans="1:25" ht="27" customHeight="1" x14ac:dyDescent="0.25">
      <c r="A3" s="135" t="s">
        <v>127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</row>
    <row r="4" spans="1:25" ht="27" customHeight="1" x14ac:dyDescent="0.25">
      <c r="A4" s="136" t="s">
        <v>150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</row>
    <row r="5" spans="1:25" ht="15" customHeight="1" x14ac:dyDescent="0.25">
      <c r="A5" s="2"/>
      <c r="B5" s="2"/>
      <c r="C5" s="2"/>
      <c r="D5" s="2"/>
      <c r="E5" s="2"/>
      <c r="F5" s="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2"/>
      <c r="U5" s="2"/>
      <c r="V5" s="2"/>
      <c r="W5" s="2"/>
      <c r="X5" s="2"/>
      <c r="Y5" s="2"/>
    </row>
    <row r="6" spans="1:25" s="7" customFormat="1" ht="23.25" x14ac:dyDescent="0.25">
      <c r="A6" s="2"/>
      <c r="B6" s="9"/>
      <c r="C6" s="12" t="s">
        <v>9</v>
      </c>
      <c r="D6" s="10"/>
      <c r="E6" s="9"/>
      <c r="F6" s="10"/>
      <c r="G6" s="10" t="s">
        <v>0</v>
      </c>
      <c r="H6" s="137" t="s">
        <v>153</v>
      </c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9"/>
    </row>
    <row r="7" spans="1:25" s="7" customFormat="1" ht="5.0999999999999996" customHeight="1" x14ac:dyDescent="0.25">
      <c r="A7" s="2"/>
      <c r="B7" s="9"/>
      <c r="C7" s="9"/>
      <c r="D7" s="10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9"/>
    </row>
    <row r="8" spans="1:25" s="7" customFormat="1" ht="23.25" x14ac:dyDescent="0.25">
      <c r="A8" s="2"/>
      <c r="B8" s="9"/>
      <c r="C8" s="12" t="s">
        <v>147</v>
      </c>
      <c r="D8" s="10"/>
      <c r="E8" s="9"/>
      <c r="F8" s="10"/>
      <c r="G8" s="10" t="s">
        <v>0</v>
      </c>
      <c r="H8" s="18" t="s">
        <v>7</v>
      </c>
      <c r="I8" s="11" t="str">
        <f t="shared" ref="I8" si="0">IF(F8="Minimum","Studi telah mendapt ijin pembukaan program studi baru. Pengajuan usulan akreditasi pertama","")</f>
        <v/>
      </c>
      <c r="J8" s="48" t="str">
        <f>IF(H8="A","→ Usulan konversi ke peringkat akreditasi UNGGUL",IF(H8="B","→ Usulan konversi ke peringkat akreditasi BAIK SEKALI",IF(H8="C","→ Usulan konversi ke peringkat akreditasi BAIK","")))</f>
        <v>→ Usulan konversi ke peringkat akreditasi BAIK SEKALI</v>
      </c>
      <c r="K8" s="11"/>
      <c r="L8" s="12"/>
      <c r="M8" s="11"/>
      <c r="N8" s="11"/>
      <c r="O8" s="11"/>
      <c r="P8" s="11"/>
      <c r="Q8" s="11"/>
      <c r="R8" s="11"/>
      <c r="S8" s="11"/>
      <c r="T8" s="11"/>
      <c r="U8" s="9"/>
      <c r="V8" s="9"/>
      <c r="W8" s="9"/>
      <c r="X8" s="9"/>
      <c r="Y8" s="9"/>
    </row>
    <row r="9" spans="1:25" s="7" customFormat="1" ht="23.25" hidden="1" x14ac:dyDescent="0.25">
      <c r="A9" s="2"/>
      <c r="B9" s="9"/>
      <c r="C9" s="12"/>
      <c r="D9" s="10"/>
      <c r="E9" s="9"/>
      <c r="F9" s="10"/>
      <c r="G9" s="10"/>
      <c r="H9" s="11"/>
      <c r="I9" s="11"/>
      <c r="J9" s="11"/>
      <c r="K9" s="11"/>
      <c r="L9" s="12"/>
      <c r="M9" s="11"/>
      <c r="N9" s="11"/>
      <c r="O9" s="11"/>
      <c r="P9" s="11"/>
      <c r="Q9" s="11"/>
      <c r="R9" s="11"/>
      <c r="S9" s="11"/>
      <c r="T9" s="11"/>
      <c r="U9" s="9"/>
      <c r="V9" s="9"/>
      <c r="W9" s="9"/>
      <c r="X9" s="9"/>
      <c r="Y9" s="9"/>
    </row>
    <row r="10" spans="1:25" s="7" customFormat="1" ht="23.25" hidden="1" x14ac:dyDescent="0.25">
      <c r="A10" s="2"/>
      <c r="B10" s="9"/>
      <c r="C10" s="9"/>
      <c r="D10" s="10"/>
      <c r="E10" s="9"/>
      <c r="F10" s="10"/>
      <c r="G10" s="10"/>
      <c r="H10" s="41" t="s">
        <v>6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9"/>
    </row>
    <row r="11" spans="1:25" s="7" customFormat="1" ht="23.25" hidden="1" x14ac:dyDescent="0.25">
      <c r="A11" s="2"/>
      <c r="B11" s="9"/>
      <c r="C11" s="9"/>
      <c r="D11" s="10"/>
      <c r="E11" s="9"/>
      <c r="F11" s="10"/>
      <c r="G11" s="10"/>
      <c r="H11" s="41" t="s">
        <v>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9"/>
    </row>
    <row r="12" spans="1:25" s="7" customFormat="1" ht="23.25" hidden="1" x14ac:dyDescent="0.25">
      <c r="A12" s="2"/>
      <c r="B12" s="9"/>
      <c r="C12" s="9"/>
      <c r="D12" s="10"/>
      <c r="E12" s="9"/>
      <c r="F12" s="10"/>
      <c r="G12" s="10"/>
      <c r="H12" s="41" t="s">
        <v>31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9"/>
    </row>
    <row r="13" spans="1:25" s="7" customFormat="1" ht="5.0999999999999996" customHeight="1" x14ac:dyDescent="0.25">
      <c r="A13" s="2"/>
      <c r="B13" s="9"/>
      <c r="C13" s="9"/>
      <c r="D13" s="10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9"/>
    </row>
    <row r="14" spans="1:25" s="7" customFormat="1" ht="23.25" x14ac:dyDescent="0.25">
      <c r="A14" s="2"/>
      <c r="B14" s="9"/>
      <c r="C14" s="12" t="s">
        <v>111</v>
      </c>
      <c r="D14" s="10"/>
      <c r="E14" s="9"/>
      <c r="F14" s="10"/>
      <c r="G14" s="10" t="s">
        <v>0</v>
      </c>
      <c r="H14" s="138" t="s">
        <v>154</v>
      </c>
      <c r="I14" s="138"/>
      <c r="J14" s="138"/>
      <c r="K14" s="138"/>
      <c r="L14" s="138"/>
      <c r="M14" s="138"/>
      <c r="N14" s="138"/>
      <c r="O14" s="11"/>
      <c r="P14" s="11"/>
      <c r="Q14" s="11"/>
      <c r="R14" s="11"/>
      <c r="S14" s="11"/>
      <c r="T14" s="11"/>
      <c r="U14" s="9"/>
      <c r="V14" s="9"/>
      <c r="W14" s="9"/>
      <c r="X14" s="9"/>
      <c r="Y14" s="9"/>
    </row>
    <row r="15" spans="1:25" s="7" customFormat="1" ht="5.45" customHeight="1" x14ac:dyDescent="0.25">
      <c r="A15" s="2"/>
      <c r="B15" s="9"/>
      <c r="C15" s="9"/>
      <c r="D15" s="10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9"/>
    </row>
    <row r="16" spans="1:25" s="7" customFormat="1" ht="24" customHeight="1" x14ac:dyDescent="0.25">
      <c r="A16" s="2"/>
      <c r="B16" s="9"/>
      <c r="C16" s="12" t="s">
        <v>112</v>
      </c>
      <c r="D16" s="10"/>
      <c r="E16" s="9"/>
      <c r="F16" s="10"/>
      <c r="G16" s="10" t="s">
        <v>0</v>
      </c>
      <c r="H16" s="139" t="s">
        <v>155</v>
      </c>
      <c r="I16" s="139"/>
      <c r="J16" s="139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9"/>
      <c r="V16" s="9"/>
      <c r="W16" s="9"/>
      <c r="X16" s="9"/>
      <c r="Y16" s="9"/>
    </row>
    <row r="17" spans="1:25" s="7" customFormat="1" ht="5.45" customHeight="1" x14ac:dyDescent="0.25">
      <c r="A17" s="2"/>
      <c r="B17" s="9"/>
      <c r="C17" s="9"/>
      <c r="D17" s="10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9"/>
    </row>
    <row r="18" spans="1:25" s="7" customFormat="1" ht="23.25" x14ac:dyDescent="0.25">
      <c r="A18" s="2"/>
      <c r="B18" s="9"/>
      <c r="C18" s="12" t="s">
        <v>8</v>
      </c>
      <c r="D18" s="10"/>
      <c r="E18" s="9"/>
      <c r="F18" s="10"/>
      <c r="G18" s="10" t="s">
        <v>0</v>
      </c>
      <c r="H18" s="137" t="s">
        <v>156</v>
      </c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9"/>
    </row>
    <row r="19" spans="1:25" s="7" customFormat="1" ht="5.45" customHeight="1" x14ac:dyDescent="0.25">
      <c r="A19" s="2"/>
      <c r="B19" s="9"/>
      <c r="C19" s="9"/>
      <c r="D19" s="10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9"/>
    </row>
    <row r="20" spans="1:25" s="7" customFormat="1" ht="23.25" x14ac:dyDescent="0.25">
      <c r="A20" s="2"/>
      <c r="B20" s="9"/>
      <c r="C20" s="12" t="s">
        <v>2</v>
      </c>
      <c r="D20" s="10"/>
      <c r="E20" s="9"/>
      <c r="F20" s="10"/>
      <c r="G20" s="10" t="s">
        <v>0</v>
      </c>
      <c r="H20" s="138" t="s">
        <v>157</v>
      </c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9"/>
    </row>
    <row r="21" spans="1:25" s="7" customFormat="1" ht="5.45" customHeight="1" x14ac:dyDescent="0.25">
      <c r="A21" s="2"/>
      <c r="B21" s="9"/>
      <c r="C21" s="9"/>
      <c r="D21" s="10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9"/>
    </row>
    <row r="22" spans="1:25" s="7" customFormat="1" ht="24.6" hidden="1" customHeight="1" x14ac:dyDescent="0.25">
      <c r="A22" s="2"/>
      <c r="B22" s="9"/>
      <c r="C22" s="9"/>
      <c r="D22" s="10"/>
      <c r="E22" s="9"/>
      <c r="F22" s="10"/>
      <c r="G22" s="10"/>
      <c r="H22" s="41"/>
      <c r="I22" s="41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9"/>
    </row>
    <row r="23" spans="1:25" s="7" customFormat="1" ht="24.6" hidden="1" customHeight="1" x14ac:dyDescent="0.25">
      <c r="A23" s="2"/>
      <c r="B23" s="9"/>
      <c r="C23" s="9"/>
      <c r="D23" s="10"/>
      <c r="E23" s="9"/>
      <c r="F23" s="10"/>
      <c r="G23" s="10"/>
      <c r="H23" s="41" t="s">
        <v>113</v>
      </c>
      <c r="I23" s="41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9"/>
    </row>
    <row r="24" spans="1:25" s="7" customFormat="1" ht="24.6" hidden="1" customHeight="1" x14ac:dyDescent="0.25">
      <c r="A24" s="2"/>
      <c r="B24" s="9"/>
      <c r="C24" s="9"/>
      <c r="D24" s="10"/>
      <c r="E24" s="9"/>
      <c r="F24" s="10"/>
      <c r="G24" s="10"/>
      <c r="H24" s="41" t="s">
        <v>114</v>
      </c>
      <c r="I24" s="41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9"/>
    </row>
    <row r="25" spans="1:25" s="7" customFormat="1" ht="24.6" hidden="1" customHeight="1" x14ac:dyDescent="0.25">
      <c r="A25" s="2"/>
      <c r="B25" s="9"/>
      <c r="C25" s="9"/>
      <c r="D25" s="10"/>
      <c r="E25" s="9"/>
      <c r="F25" s="10"/>
      <c r="G25" s="10"/>
      <c r="H25" s="41" t="s">
        <v>115</v>
      </c>
      <c r="I25" s="41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9"/>
    </row>
    <row r="26" spans="1:25" s="7" customFormat="1" ht="24.6" hidden="1" customHeight="1" x14ac:dyDescent="0.25">
      <c r="A26" s="2"/>
      <c r="B26" s="9"/>
      <c r="C26" s="9"/>
      <c r="D26" s="10"/>
      <c r="E26" s="9"/>
      <c r="F26" s="10"/>
      <c r="G26" s="10"/>
      <c r="H26" s="41" t="s">
        <v>116</v>
      </c>
      <c r="I26" s="41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9"/>
    </row>
    <row r="27" spans="1:25" s="7" customFormat="1" ht="5.45" hidden="1" customHeight="1" x14ac:dyDescent="0.25">
      <c r="A27" s="2"/>
      <c r="B27" s="9"/>
      <c r="C27" s="9"/>
      <c r="D27" s="10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9"/>
    </row>
    <row r="28" spans="1:25" s="7" customFormat="1" ht="24" customHeight="1" x14ac:dyDescent="0.25">
      <c r="A28" s="2"/>
      <c r="B28" s="9"/>
      <c r="C28" s="12" t="s">
        <v>117</v>
      </c>
      <c r="D28" s="10"/>
      <c r="E28" s="9"/>
      <c r="F28" s="10"/>
      <c r="G28" s="10" t="s">
        <v>0</v>
      </c>
      <c r="H28" s="138" t="s">
        <v>158</v>
      </c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9"/>
    </row>
    <row r="29" spans="1:25" s="7" customFormat="1" ht="5.45" customHeight="1" x14ac:dyDescent="0.25">
      <c r="A29" s="2"/>
      <c r="B29" s="9"/>
      <c r="C29" s="9"/>
      <c r="D29" s="10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9"/>
    </row>
    <row r="30" spans="1:25" s="7" customFormat="1" ht="24" customHeight="1" x14ac:dyDescent="0.25">
      <c r="A30" s="2"/>
      <c r="B30" s="9"/>
      <c r="C30" s="12"/>
      <c r="D30" s="10"/>
      <c r="E30" s="9"/>
      <c r="F30" s="10"/>
      <c r="G30" s="10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9"/>
    </row>
    <row r="31" spans="1:25" s="7" customFormat="1" ht="5.45" customHeight="1" x14ac:dyDescent="0.25">
      <c r="A31" s="2"/>
      <c r="B31" s="9"/>
      <c r="C31" s="9"/>
      <c r="D31" s="10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9"/>
    </row>
    <row r="32" spans="1:25" s="7" customFormat="1" ht="24" customHeight="1" x14ac:dyDescent="0.25">
      <c r="A32" s="2"/>
      <c r="B32" s="9"/>
      <c r="C32" s="12"/>
      <c r="D32" s="10"/>
      <c r="E32" s="9"/>
      <c r="F32" s="10"/>
      <c r="G32" s="10"/>
      <c r="H32" s="133" t="s">
        <v>118</v>
      </c>
      <c r="I32" s="133"/>
      <c r="J32" s="133"/>
      <c r="K32" s="133"/>
      <c r="L32" s="18" t="s">
        <v>159</v>
      </c>
      <c r="M32" s="18"/>
      <c r="N32" s="18"/>
      <c r="O32" s="18"/>
      <c r="P32" s="18"/>
      <c r="Q32" s="18"/>
      <c r="R32" s="18"/>
      <c r="S32" s="18"/>
      <c r="T32" s="18"/>
      <c r="U32" s="134" t="s">
        <v>119</v>
      </c>
      <c r="V32" s="134"/>
      <c r="W32" s="18">
        <v>94118</v>
      </c>
      <c r="X32" s="18"/>
      <c r="Y32" s="9"/>
    </row>
    <row r="33" spans="1:25" s="7" customFormat="1" ht="5.45" customHeight="1" x14ac:dyDescent="0.25">
      <c r="A33" s="2"/>
      <c r="B33" s="9"/>
      <c r="C33" s="9"/>
      <c r="D33" s="10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9"/>
      <c r="V33" s="9"/>
      <c r="W33" s="10"/>
      <c r="X33" s="10"/>
      <c r="Y33" s="9"/>
    </row>
    <row r="34" spans="1:25" s="7" customFormat="1" ht="24" customHeight="1" x14ac:dyDescent="0.25">
      <c r="A34" s="2"/>
      <c r="B34" s="9"/>
      <c r="C34" s="12" t="s">
        <v>120</v>
      </c>
      <c r="D34" s="10"/>
      <c r="E34" s="9"/>
      <c r="F34" s="10"/>
      <c r="G34" s="10" t="s">
        <v>0</v>
      </c>
      <c r="H34" s="138" t="s">
        <v>160</v>
      </c>
      <c r="I34" s="138"/>
      <c r="J34" s="138"/>
      <c r="K34" s="138"/>
      <c r="L34" s="138"/>
      <c r="M34" s="138"/>
      <c r="N34" s="138"/>
      <c r="O34" s="11"/>
      <c r="P34" s="11"/>
      <c r="Q34" s="11"/>
      <c r="R34" s="11"/>
      <c r="S34" s="11"/>
      <c r="T34" s="11"/>
      <c r="U34" s="9"/>
      <c r="V34" s="9"/>
      <c r="W34" s="9"/>
      <c r="X34" s="9"/>
      <c r="Y34" s="9"/>
    </row>
    <row r="35" spans="1:25" s="7" customFormat="1" ht="5.45" customHeight="1" x14ac:dyDescent="0.25">
      <c r="A35" s="2"/>
      <c r="B35" s="9"/>
      <c r="C35" s="9"/>
      <c r="D35" s="10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9"/>
    </row>
    <row r="36" spans="1:25" s="7" customFormat="1" ht="24" customHeight="1" x14ac:dyDescent="0.25">
      <c r="A36" s="2"/>
      <c r="B36" s="9"/>
      <c r="C36" s="12" t="s">
        <v>121</v>
      </c>
      <c r="D36" s="10"/>
      <c r="E36" s="9"/>
      <c r="F36" s="10"/>
      <c r="G36" s="10" t="s">
        <v>0</v>
      </c>
      <c r="H36" s="141" t="s">
        <v>357</v>
      </c>
      <c r="I36" s="138"/>
      <c r="J36" s="138"/>
      <c r="K36" s="138"/>
      <c r="L36" s="138"/>
      <c r="M36" s="138"/>
      <c r="N36" s="138"/>
      <c r="O36" s="138"/>
      <c r="P36" s="138"/>
      <c r="Q36" s="138"/>
      <c r="R36" s="11"/>
      <c r="S36" s="11"/>
      <c r="T36" s="11"/>
      <c r="U36" s="9"/>
      <c r="V36" s="9"/>
      <c r="W36" s="9"/>
      <c r="X36" s="9"/>
      <c r="Y36" s="9"/>
    </row>
    <row r="37" spans="1:25" s="7" customFormat="1" ht="5.45" customHeight="1" x14ac:dyDescent="0.25">
      <c r="A37" s="2"/>
      <c r="B37" s="9"/>
      <c r="C37" s="9"/>
      <c r="D37" s="10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9"/>
    </row>
    <row r="38" spans="1:25" s="7" customFormat="1" ht="24" customHeight="1" x14ac:dyDescent="0.25">
      <c r="A38" s="2"/>
      <c r="B38" s="9"/>
      <c r="C38" s="12" t="s">
        <v>122</v>
      </c>
      <c r="D38" s="10"/>
      <c r="E38" s="9"/>
      <c r="F38" s="10"/>
      <c r="G38" s="10" t="s">
        <v>0</v>
      </c>
      <c r="H38" s="141" t="s">
        <v>161</v>
      </c>
      <c r="I38" s="138"/>
      <c r="J38" s="138"/>
      <c r="K38" s="138"/>
      <c r="L38" s="138"/>
      <c r="M38" s="138"/>
      <c r="N38" s="138"/>
      <c r="O38" s="138"/>
      <c r="P38" s="138"/>
      <c r="Q38" s="11"/>
      <c r="R38" s="11"/>
      <c r="S38" s="11"/>
      <c r="T38" s="11"/>
      <c r="U38" s="9"/>
      <c r="V38" s="9"/>
      <c r="W38" s="9"/>
      <c r="X38" s="9"/>
      <c r="Y38" s="9"/>
    </row>
    <row r="39" spans="1:25" s="7" customFormat="1" ht="5.45" customHeight="1" x14ac:dyDescent="0.25">
      <c r="A39" s="2"/>
      <c r="B39" s="9"/>
      <c r="C39" s="9"/>
      <c r="D39" s="10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9"/>
    </row>
    <row r="40" spans="1:25" s="7" customFormat="1" ht="24" customHeight="1" x14ac:dyDescent="0.25">
      <c r="A40" s="2"/>
      <c r="B40" s="9"/>
      <c r="C40" s="12" t="s">
        <v>123</v>
      </c>
      <c r="D40" s="10"/>
      <c r="E40" s="9"/>
      <c r="F40" s="10"/>
      <c r="G40" s="10" t="s">
        <v>0</v>
      </c>
      <c r="H40" s="17">
        <v>2021</v>
      </c>
      <c r="I40" s="42" t="s">
        <v>10</v>
      </c>
      <c r="J40" s="56">
        <v>2022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9"/>
      <c r="V40" s="9"/>
      <c r="W40" s="9"/>
      <c r="X40" s="9"/>
      <c r="Y40" s="9"/>
    </row>
    <row r="41" spans="1:25" s="7" customFormat="1" ht="5.45" customHeight="1" x14ac:dyDescent="0.25">
      <c r="A41" s="2"/>
      <c r="B41" s="9"/>
      <c r="C41" s="9"/>
      <c r="D41" s="10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9"/>
    </row>
    <row r="42" spans="1:25" ht="24.6" customHeight="1" x14ac:dyDescent="0.25">
      <c r="A42" s="2"/>
      <c r="B42" s="2"/>
      <c r="C42" s="2"/>
      <c r="D42" s="8"/>
      <c r="E42" s="2"/>
      <c r="F42" s="2"/>
      <c r="G42" s="2"/>
      <c r="H42" s="2"/>
      <c r="I42" s="2"/>
      <c r="J42" s="2"/>
      <c r="K42" s="2"/>
      <c r="L42" s="2"/>
      <c r="M42" s="2"/>
      <c r="N42" s="2"/>
      <c r="O42" s="5"/>
      <c r="P42" s="5"/>
      <c r="Q42" s="5"/>
      <c r="R42" s="5"/>
      <c r="S42" s="5"/>
      <c r="T42" s="5"/>
      <c r="U42" s="2"/>
      <c r="V42" s="2"/>
      <c r="W42" s="2"/>
      <c r="X42" s="2"/>
      <c r="Y42" s="2"/>
    </row>
    <row r="43" spans="1:25" ht="4.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43"/>
      <c r="N43" s="11"/>
      <c r="O43" s="9"/>
      <c r="P43" s="10"/>
      <c r="Q43" s="9"/>
      <c r="R43" s="10"/>
      <c r="S43" s="10"/>
      <c r="T43" s="10"/>
      <c r="U43" s="10"/>
      <c r="V43" s="10"/>
      <c r="W43" s="10"/>
      <c r="X43" s="2"/>
      <c r="Y43" s="9"/>
    </row>
    <row r="44" spans="1:25" ht="24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43"/>
      <c r="N44" s="11"/>
      <c r="O44" s="12" t="s">
        <v>124</v>
      </c>
      <c r="P44" s="10"/>
      <c r="Q44" s="9"/>
      <c r="R44" s="10" t="s">
        <v>0</v>
      </c>
      <c r="S44" s="138" t="s">
        <v>358</v>
      </c>
      <c r="T44" s="138"/>
      <c r="U44" s="138"/>
      <c r="V44" s="138"/>
      <c r="W44" s="138"/>
      <c r="X44" s="138"/>
      <c r="Y44" s="9"/>
    </row>
    <row r="45" spans="1:25" ht="4.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43"/>
      <c r="N45" s="2"/>
      <c r="O45" s="9"/>
      <c r="P45" s="10"/>
      <c r="Q45" s="9"/>
      <c r="R45" s="10"/>
      <c r="S45" s="10"/>
      <c r="T45" s="10"/>
      <c r="U45" s="10"/>
      <c r="V45" s="2"/>
      <c r="W45" s="2"/>
      <c r="X45" s="2"/>
      <c r="Y45" s="2"/>
    </row>
    <row r="46" spans="1:25" ht="24" customHeight="1" x14ac:dyDescent="0.25">
      <c r="A46" s="2"/>
      <c r="B46" s="16" t="s">
        <v>125</v>
      </c>
      <c r="C46" s="15"/>
      <c r="D46" s="2"/>
      <c r="E46" s="2"/>
      <c r="F46" s="2"/>
      <c r="G46" s="2"/>
      <c r="H46" s="2"/>
      <c r="I46" s="2"/>
      <c r="J46" s="2"/>
      <c r="K46" s="2"/>
      <c r="L46" s="2"/>
      <c r="M46" s="43"/>
      <c r="N46" s="2"/>
      <c r="O46" s="12" t="s">
        <v>126</v>
      </c>
      <c r="P46" s="10"/>
      <c r="Q46" s="9"/>
      <c r="R46" s="10" t="s">
        <v>0</v>
      </c>
      <c r="S46" s="132" t="s">
        <v>547</v>
      </c>
      <c r="T46" s="132"/>
      <c r="U46" s="132"/>
      <c r="V46" s="2"/>
      <c r="W46" s="2"/>
      <c r="X46" s="2"/>
      <c r="Y46" s="2"/>
    </row>
    <row r="47" spans="1:25" ht="24" customHeight="1" x14ac:dyDescent="0.25">
      <c r="A47" s="2"/>
      <c r="B47" s="14" t="s">
        <v>1</v>
      </c>
      <c r="C47" s="15" t="s">
        <v>128</v>
      </c>
      <c r="D47" s="2"/>
      <c r="E47" s="2"/>
      <c r="F47" s="2"/>
      <c r="G47" s="2"/>
      <c r="H47" s="2"/>
      <c r="I47" s="2"/>
      <c r="J47" s="2"/>
      <c r="K47" s="2"/>
      <c r="L47" s="2"/>
      <c r="M47" s="43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" customHeight="1" x14ac:dyDescent="0.25">
      <c r="A48" s="2"/>
      <c r="B48" s="1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</sheetData>
  <protectedRanges>
    <protectedRange sqref="H14:I14 H16:I16 H28:I28 H30:I30 H34:I34 H36:I36 H38:I38 Q28 H20:I20 H40 H8" name="Nama Program Studi"/>
    <protectedRange sqref="S46" name="Tanggal Penilaian AL"/>
    <protectedRange sqref="S44" name="Kota Penilaian AL"/>
    <protectedRange sqref="H6:I6 H18:I18" name="Nama PT"/>
  </protectedRanges>
  <mergeCells count="17">
    <mergeCell ref="A2:Y2"/>
    <mergeCell ref="H34:N34"/>
    <mergeCell ref="H36:Q36"/>
    <mergeCell ref="H38:P38"/>
    <mergeCell ref="S44:X44"/>
    <mergeCell ref="S46:U46"/>
    <mergeCell ref="H32:K32"/>
    <mergeCell ref="U32:V32"/>
    <mergeCell ref="A3:Y3"/>
    <mergeCell ref="A4:Y4"/>
    <mergeCell ref="H6:X6"/>
    <mergeCell ref="H14:N14"/>
    <mergeCell ref="H16:J16"/>
    <mergeCell ref="H18:X18"/>
    <mergeCell ref="H20:X20"/>
    <mergeCell ref="H28:X28"/>
    <mergeCell ref="H30:X30"/>
  </mergeCells>
  <dataValidations count="3">
    <dataValidation type="list" allowBlank="1" showInputMessage="1" showErrorMessage="1" sqref="H22:N26" xr:uid="{00000000-0002-0000-0000-000000000000}">
      <formula1>#REF!</formula1>
    </dataValidation>
    <dataValidation allowBlank="1" showInputMessage="1" showErrorMessage="1" sqref="H34:I34 H30:I30 H36:I36 H38:I38 H40 H16 H14" xr:uid="{00000000-0002-0000-0000-000001000000}"/>
    <dataValidation type="list" allowBlank="1" showInputMessage="1" showErrorMessage="1" sqref="H8" xr:uid="{00000000-0002-0000-0000-000002000000}">
      <formula1>$H$9:$H$12</formula1>
    </dataValidation>
  </dataValidations>
  <hyperlinks>
    <hyperlink ref="H38" r:id="rId1" xr:uid="{00000000-0004-0000-0000-000000000000}"/>
    <hyperlink ref="H36" r:id="rId2" xr:uid="{00000000-0004-0000-0000-000001000000}"/>
  </hyperlinks>
  <pageMargins left="0.7" right="0.7" top="0.75" bottom="0.75" header="0.3" footer="0.3"/>
  <pageSetup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6"/>
  <sheetViews>
    <sheetView topLeftCell="A7" zoomScale="170" zoomScaleNormal="170" workbookViewId="0">
      <pane xSplit="2" topLeftCell="C1" activePane="topRight" state="frozen"/>
      <selection activeCell="A4" sqref="A4"/>
      <selection pane="topRight" activeCell="D8" sqref="D8"/>
    </sheetView>
  </sheetViews>
  <sheetFormatPr defaultColWidth="8.85546875" defaultRowHeight="15" x14ac:dyDescent="0.25"/>
  <cols>
    <col min="1" max="1" width="5.5703125" style="3" customWidth="1"/>
    <col min="2" max="2" width="32.5703125" style="3" customWidth="1"/>
    <col min="3" max="6" width="6.5703125" style="3" customWidth="1"/>
    <col min="7" max="7" width="14.5703125" style="3" bestFit="1" customWidth="1"/>
    <col min="8" max="8" width="8.85546875" style="54"/>
    <col min="9" max="16384" width="8.85546875" style="3"/>
  </cols>
  <sheetData>
    <row r="1" spans="1:7" x14ac:dyDescent="0.25">
      <c r="A1" s="25" t="s">
        <v>149</v>
      </c>
      <c r="G1" s="19" t="s">
        <v>12</v>
      </c>
    </row>
    <row r="2" spans="1:7" x14ac:dyDescent="0.25">
      <c r="A2" s="25"/>
    </row>
    <row r="3" spans="1:7" x14ac:dyDescent="0.25">
      <c r="A3" s="153" t="s">
        <v>15</v>
      </c>
      <c r="B3" s="153" t="s">
        <v>34</v>
      </c>
      <c r="C3" s="153" t="s">
        <v>35</v>
      </c>
      <c r="D3" s="153"/>
      <c r="E3" s="153"/>
      <c r="F3" s="153" t="s">
        <v>20</v>
      </c>
    </row>
    <row r="4" spans="1:7" x14ac:dyDescent="0.25">
      <c r="A4" s="153"/>
      <c r="B4" s="153"/>
      <c r="C4" s="45" t="s">
        <v>18</v>
      </c>
      <c r="D4" s="45" t="s">
        <v>19</v>
      </c>
      <c r="E4" s="45" t="s">
        <v>11</v>
      </c>
      <c r="F4" s="153"/>
    </row>
    <row r="5" spans="1:7" x14ac:dyDescent="0.2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</row>
    <row r="6" spans="1:7" x14ac:dyDescent="0.25">
      <c r="A6" s="24">
        <v>1</v>
      </c>
      <c r="B6" s="26" t="s">
        <v>36</v>
      </c>
      <c r="C6" s="75">
        <v>8</v>
      </c>
      <c r="D6" s="75">
        <v>9</v>
      </c>
      <c r="E6" s="75">
        <v>0</v>
      </c>
      <c r="F6" s="53">
        <f>SUM(C6:E6)</f>
        <v>17</v>
      </c>
      <c r="G6" s="50"/>
    </row>
    <row r="7" spans="1:7" ht="25.5" x14ac:dyDescent="0.25">
      <c r="A7" s="24">
        <v>2</v>
      </c>
      <c r="B7" s="26" t="s">
        <v>37</v>
      </c>
      <c r="C7" s="75">
        <v>0</v>
      </c>
      <c r="D7" s="75">
        <v>0</v>
      </c>
      <c r="E7" s="75">
        <v>0</v>
      </c>
      <c r="F7" s="53">
        <f t="shared" ref="F7:F15" si="0">SUM(C7:E7)</f>
        <v>0</v>
      </c>
    </row>
    <row r="8" spans="1:7" x14ac:dyDescent="0.25">
      <c r="A8" s="24">
        <v>3</v>
      </c>
      <c r="B8" s="26" t="s">
        <v>38</v>
      </c>
      <c r="C8" s="75">
        <v>0</v>
      </c>
      <c r="D8" s="75">
        <v>0</v>
      </c>
      <c r="E8" s="75">
        <v>1</v>
      </c>
      <c r="F8" s="53">
        <f t="shared" si="0"/>
        <v>1</v>
      </c>
      <c r="G8" s="3">
        <f>1/19*100</f>
        <v>5.2631578947368416</v>
      </c>
    </row>
    <row r="9" spans="1:7" ht="25.5" x14ac:dyDescent="0.25">
      <c r="A9" s="24">
        <v>4</v>
      </c>
      <c r="B9" s="27" t="s">
        <v>39</v>
      </c>
      <c r="C9" s="75">
        <v>0</v>
      </c>
      <c r="D9" s="75">
        <v>0</v>
      </c>
      <c r="E9" s="75">
        <v>2</v>
      </c>
      <c r="F9" s="53">
        <f t="shared" si="0"/>
        <v>2</v>
      </c>
      <c r="G9" s="3">
        <f>2/19*100</f>
        <v>10.526315789473683</v>
      </c>
    </row>
    <row r="10" spans="1:7" ht="25.5" x14ac:dyDescent="0.25">
      <c r="A10" s="28">
        <v>5</v>
      </c>
      <c r="B10" s="26" t="s">
        <v>40</v>
      </c>
      <c r="C10" s="130">
        <v>0</v>
      </c>
      <c r="D10" s="75">
        <v>0</v>
      </c>
      <c r="E10" s="75">
        <v>0</v>
      </c>
      <c r="F10" s="53">
        <f t="shared" si="0"/>
        <v>0</v>
      </c>
    </row>
    <row r="11" spans="1:7" x14ac:dyDescent="0.25">
      <c r="A11" s="28">
        <v>6</v>
      </c>
      <c r="B11" s="26" t="s">
        <v>41</v>
      </c>
      <c r="C11" s="130">
        <v>0</v>
      </c>
      <c r="D11" s="75">
        <v>0</v>
      </c>
      <c r="E11" s="75">
        <v>1</v>
      </c>
      <c r="F11" s="53">
        <f t="shared" si="0"/>
        <v>1</v>
      </c>
    </row>
    <row r="12" spans="1:7" x14ac:dyDescent="0.25">
      <c r="A12" s="28">
        <v>7</v>
      </c>
      <c r="B12" s="26" t="s">
        <v>42</v>
      </c>
      <c r="C12" s="130">
        <v>1</v>
      </c>
      <c r="D12" s="75">
        <v>2</v>
      </c>
      <c r="E12" s="75">
        <v>9</v>
      </c>
      <c r="F12" s="53">
        <f t="shared" si="0"/>
        <v>12</v>
      </c>
      <c r="G12" s="3">
        <f>9/19*100</f>
        <v>47.368421052631575</v>
      </c>
    </row>
    <row r="13" spans="1:7" x14ac:dyDescent="0.25">
      <c r="A13" s="28">
        <v>8</v>
      </c>
      <c r="B13" s="26" t="s">
        <v>43</v>
      </c>
      <c r="C13" s="130">
        <v>0</v>
      </c>
      <c r="D13" s="75">
        <v>0</v>
      </c>
      <c r="E13" s="75">
        <v>0</v>
      </c>
      <c r="F13" s="53">
        <f t="shared" si="0"/>
        <v>0</v>
      </c>
    </row>
    <row r="14" spans="1:7" x14ac:dyDescent="0.25">
      <c r="A14" s="28">
        <v>9</v>
      </c>
      <c r="B14" s="26" t="s">
        <v>44</v>
      </c>
      <c r="C14" s="130">
        <v>0</v>
      </c>
      <c r="D14" s="75">
        <v>0</v>
      </c>
      <c r="E14" s="75">
        <v>0</v>
      </c>
      <c r="F14" s="53">
        <f t="shared" si="0"/>
        <v>0</v>
      </c>
    </row>
    <row r="15" spans="1:7" x14ac:dyDescent="0.25">
      <c r="A15" s="28">
        <v>10</v>
      </c>
      <c r="B15" s="26" t="s">
        <v>45</v>
      </c>
      <c r="C15" s="130">
        <v>0</v>
      </c>
      <c r="D15" s="75">
        <v>0</v>
      </c>
      <c r="E15" s="75">
        <v>0</v>
      </c>
      <c r="F15" s="53">
        <f t="shared" si="0"/>
        <v>0</v>
      </c>
    </row>
    <row r="16" spans="1:7" x14ac:dyDescent="0.25">
      <c r="A16" s="157" t="s">
        <v>20</v>
      </c>
      <c r="B16" s="158"/>
      <c r="C16" s="61">
        <f>SUM(C6:C15)</f>
        <v>9</v>
      </c>
      <c r="D16" s="61">
        <f>SUM(D6:D15)</f>
        <v>11</v>
      </c>
      <c r="E16" s="61">
        <f>SUM(E6:E15)</f>
        <v>13</v>
      </c>
      <c r="F16" s="44">
        <f>SUM(F6:F15)</f>
        <v>33</v>
      </c>
    </row>
  </sheetData>
  <mergeCells count="5">
    <mergeCell ref="A3:A4"/>
    <mergeCell ref="B3:B4"/>
    <mergeCell ref="C3:E3"/>
    <mergeCell ref="F3:F4"/>
    <mergeCell ref="A16:B16"/>
  </mergeCells>
  <hyperlinks>
    <hyperlink ref="G1" location="'Daftar Tabel'!A1" display="&lt;&lt;&lt; Daftar Tabel" xr:uid="{00000000-0004-0000-0900-000000000000}"/>
  </hyperlink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"/>
  <sheetViews>
    <sheetView zoomScaleNormal="100" workbookViewId="0">
      <pane xSplit="1" ySplit="5" topLeftCell="B6" activePane="bottomRight" state="frozen"/>
      <selection activeCell="N12" sqref="N12"/>
      <selection pane="topRight" activeCell="N12" sqref="N12"/>
      <selection pane="bottomLeft" activeCell="N12" sqref="N12"/>
      <selection pane="bottomRight" activeCell="B7" sqref="B7"/>
    </sheetView>
  </sheetViews>
  <sheetFormatPr defaultColWidth="8.85546875" defaultRowHeight="15" x14ac:dyDescent="0.25"/>
  <cols>
    <col min="1" max="1" width="5.5703125" customWidth="1"/>
    <col min="2" max="2" width="57.7109375" customWidth="1"/>
    <col min="3" max="3" width="12.85546875" customWidth="1"/>
  </cols>
  <sheetData>
    <row r="1" spans="1:3" x14ac:dyDescent="0.25">
      <c r="A1" s="143" t="s">
        <v>127</v>
      </c>
      <c r="B1" s="143"/>
      <c r="C1" s="143"/>
    </row>
    <row r="2" spans="1:3" x14ac:dyDescent="0.25">
      <c r="A2" s="143" t="s">
        <v>148</v>
      </c>
      <c r="B2" s="143"/>
      <c r="C2" s="143"/>
    </row>
    <row r="3" spans="1:3" x14ac:dyDescent="0.25">
      <c r="A3" s="33"/>
    </row>
    <row r="4" spans="1:3" x14ac:dyDescent="0.25">
      <c r="A4" s="33" t="s">
        <v>146</v>
      </c>
    </row>
    <row r="5" spans="1:3" ht="30" customHeight="1" x14ac:dyDescent="0.25">
      <c r="A5" s="34" t="s">
        <v>46</v>
      </c>
      <c r="B5" s="34" t="s">
        <v>105</v>
      </c>
      <c r="C5" s="34" t="s">
        <v>106</v>
      </c>
    </row>
    <row r="6" spans="1:3" s="3" customFormat="1" x14ac:dyDescent="0.25">
      <c r="A6" s="30"/>
      <c r="B6" s="35" t="s">
        <v>107</v>
      </c>
      <c r="C6" s="36" t="s">
        <v>108</v>
      </c>
    </row>
    <row r="7" spans="1:3" s="3" customFormat="1" ht="15" customHeight="1" x14ac:dyDescent="0.25">
      <c r="A7" s="30">
        <v>1</v>
      </c>
      <c r="B7" s="35" t="s">
        <v>130</v>
      </c>
      <c r="C7" s="40">
        <v>1</v>
      </c>
    </row>
    <row r="8" spans="1:3" s="3" customFormat="1" ht="14.65" customHeight="1" x14ac:dyDescent="0.25">
      <c r="A8" s="30">
        <v>2</v>
      </c>
      <c r="B8" s="38" t="s">
        <v>129</v>
      </c>
      <c r="C8" s="37">
        <v>2</v>
      </c>
    </row>
    <row r="9" spans="1:3" s="3" customFormat="1" x14ac:dyDescent="0.25">
      <c r="A9" s="30">
        <v>3</v>
      </c>
      <c r="B9" s="38" t="s">
        <v>131</v>
      </c>
      <c r="C9" s="37">
        <v>3</v>
      </c>
    </row>
    <row r="10" spans="1:3" s="3" customFormat="1" x14ac:dyDescent="0.25">
      <c r="A10" s="30">
        <v>4</v>
      </c>
      <c r="B10" s="38" t="s">
        <v>137</v>
      </c>
      <c r="C10" s="37">
        <v>5</v>
      </c>
    </row>
    <row r="11" spans="1:3" s="3" customFormat="1" x14ac:dyDescent="0.25">
      <c r="A11" s="30">
        <v>5</v>
      </c>
      <c r="B11" s="38" t="s">
        <v>138</v>
      </c>
      <c r="C11" s="46">
        <v>6</v>
      </c>
    </row>
    <row r="12" spans="1:3" s="3" customFormat="1" x14ac:dyDescent="0.25">
      <c r="A12" s="30">
        <v>6</v>
      </c>
      <c r="B12" s="38" t="s">
        <v>141</v>
      </c>
      <c r="C12" s="39">
        <v>7</v>
      </c>
    </row>
    <row r="13" spans="1:3" s="3" customFormat="1" x14ac:dyDescent="0.25">
      <c r="A13" s="30">
        <v>7</v>
      </c>
      <c r="B13" s="38" t="s">
        <v>149</v>
      </c>
      <c r="C13" s="39">
        <v>8</v>
      </c>
    </row>
    <row r="15" spans="1:3" x14ac:dyDescent="0.25">
      <c r="B15" s="47" t="s">
        <v>145</v>
      </c>
    </row>
    <row r="16" spans="1:3" ht="29.65" customHeight="1" x14ac:dyDescent="0.25">
      <c r="A16" s="25"/>
      <c r="B16" s="142" t="s">
        <v>143</v>
      </c>
      <c r="C16" s="142"/>
    </row>
    <row r="17" spans="1:3" ht="45" customHeight="1" x14ac:dyDescent="0.25">
      <c r="A17" s="25"/>
      <c r="B17" s="142" t="s">
        <v>144</v>
      </c>
      <c r="C17" s="142"/>
    </row>
  </sheetData>
  <mergeCells count="4">
    <mergeCell ref="B16:C16"/>
    <mergeCell ref="B17:C17"/>
    <mergeCell ref="A1:C1"/>
    <mergeCell ref="A2:C2"/>
  </mergeCells>
  <hyperlinks>
    <hyperlink ref="C7" location="'1'!A1" display="1" xr:uid="{00000000-0004-0000-0100-000000000000}"/>
    <hyperlink ref="C8" location="'2'!A1" display="2" xr:uid="{00000000-0004-0000-0100-000001000000}"/>
    <hyperlink ref="C9" location="'3'!A1" display="3" xr:uid="{00000000-0004-0000-0100-000002000000}"/>
    <hyperlink ref="C10" location="'5'!A1" display="5" xr:uid="{00000000-0004-0000-0100-000003000000}"/>
    <hyperlink ref="C6" location="PS!A1" display="PS" xr:uid="{00000000-0004-0000-0100-000004000000}"/>
    <hyperlink ref="C11" location="'6'!A1" display="6" xr:uid="{00000000-0004-0000-0100-000005000000}"/>
    <hyperlink ref="C12" location="'7'!A1" display="7" xr:uid="{00000000-0004-0000-0100-000006000000}"/>
    <hyperlink ref="C13" location="'8'!A1" display="8" xr:uid="{00000000-0004-0000-0100-000007000000}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5"/>
  <sheetViews>
    <sheetView topLeftCell="A23" zoomScale="116" zoomScaleNormal="116" workbookViewId="0">
      <selection activeCell="F25" sqref="F25"/>
    </sheetView>
  </sheetViews>
  <sheetFormatPr defaultRowHeight="15" x14ac:dyDescent="0.25"/>
  <cols>
    <col min="1" max="1" width="5.5703125" customWidth="1"/>
    <col min="2" max="2" width="14.28515625" customWidth="1"/>
    <col min="3" max="3" width="26.140625" customWidth="1"/>
    <col min="4" max="4" width="14.7109375" customWidth="1"/>
    <col min="5" max="5" width="29.85546875" customWidth="1"/>
    <col min="6" max="6" width="24.140625" customWidth="1"/>
    <col min="7" max="7" width="17.85546875" customWidth="1"/>
    <col min="8" max="8" width="14.5703125" bestFit="1" customWidth="1"/>
  </cols>
  <sheetData>
    <row r="1" spans="1:8" x14ac:dyDescent="0.25">
      <c r="A1" s="3" t="s">
        <v>88</v>
      </c>
      <c r="B1" s="3"/>
      <c r="C1" s="3"/>
      <c r="D1" s="3"/>
      <c r="E1" s="3"/>
      <c r="F1" s="3"/>
      <c r="G1" s="3"/>
      <c r="H1" s="19" t="s">
        <v>12</v>
      </c>
    </row>
    <row r="2" spans="1:8" hidden="1" x14ac:dyDescent="0.25">
      <c r="A2" s="3"/>
      <c r="B2" s="3"/>
      <c r="C2" s="3"/>
      <c r="D2" s="3"/>
      <c r="E2" s="3"/>
      <c r="F2" s="3"/>
      <c r="G2" s="3"/>
    </row>
    <row r="3" spans="1:8" hidden="1" x14ac:dyDescent="0.25">
      <c r="A3" s="3"/>
      <c r="B3" s="3" t="s">
        <v>89</v>
      </c>
      <c r="C3" s="3"/>
      <c r="D3" s="3"/>
      <c r="E3" s="3"/>
      <c r="F3" s="3"/>
      <c r="G3" s="3"/>
    </row>
    <row r="4" spans="1:8" hidden="1" x14ac:dyDescent="0.25">
      <c r="A4" s="3"/>
      <c r="B4" s="3"/>
      <c r="C4" s="3"/>
      <c r="D4" s="3"/>
      <c r="E4" s="3"/>
      <c r="F4" s="3"/>
      <c r="G4" s="3"/>
    </row>
    <row r="5" spans="1:8" hidden="1" x14ac:dyDescent="0.25">
      <c r="A5" s="3"/>
      <c r="B5" s="3" t="s">
        <v>90</v>
      </c>
      <c r="C5" s="3"/>
      <c r="D5" s="3"/>
      <c r="E5" s="3"/>
      <c r="F5" s="3"/>
      <c r="G5" s="3"/>
    </row>
    <row r="6" spans="1:8" hidden="1" x14ac:dyDescent="0.25">
      <c r="A6" s="3"/>
      <c r="B6" s="3" t="s">
        <v>91</v>
      </c>
      <c r="C6" s="3"/>
      <c r="D6" s="3"/>
      <c r="E6" s="3"/>
      <c r="F6" s="3"/>
      <c r="G6" s="3"/>
    </row>
    <row r="7" spans="1:8" hidden="1" x14ac:dyDescent="0.25">
      <c r="A7" s="3"/>
      <c r="B7" s="3" t="s">
        <v>92</v>
      </c>
      <c r="C7" s="3"/>
      <c r="D7" s="3"/>
      <c r="E7" s="3"/>
      <c r="F7" s="3"/>
      <c r="G7" s="3"/>
    </row>
    <row r="8" spans="1:8" hidden="1" x14ac:dyDescent="0.25">
      <c r="A8" s="3"/>
      <c r="B8" s="3" t="s">
        <v>93</v>
      </c>
      <c r="C8" s="3"/>
      <c r="D8" s="3"/>
      <c r="E8" s="3"/>
      <c r="F8" s="3"/>
      <c r="G8" s="3"/>
    </row>
    <row r="9" spans="1:8" hidden="1" x14ac:dyDescent="0.25">
      <c r="A9" s="3"/>
      <c r="B9" s="3" t="s">
        <v>94</v>
      </c>
      <c r="C9" s="3"/>
      <c r="D9" s="3"/>
      <c r="E9" s="3"/>
      <c r="F9" s="3"/>
      <c r="G9" s="3"/>
    </row>
    <row r="10" spans="1:8" hidden="1" x14ac:dyDescent="0.25">
      <c r="A10" s="3"/>
      <c r="B10" s="3" t="s">
        <v>95</v>
      </c>
      <c r="C10" s="3"/>
      <c r="D10" s="3"/>
      <c r="E10" s="3"/>
      <c r="F10" s="3"/>
      <c r="G10" s="3"/>
    </row>
    <row r="11" spans="1:8" hidden="1" x14ac:dyDescent="0.25">
      <c r="A11" s="3"/>
      <c r="B11" s="3" t="s">
        <v>96</v>
      </c>
      <c r="C11" s="3"/>
      <c r="D11" s="3"/>
      <c r="E11" s="3"/>
      <c r="F11" s="3"/>
      <c r="G11" s="3"/>
    </row>
    <row r="12" spans="1:8" hidden="1" x14ac:dyDescent="0.25">
      <c r="A12" s="3"/>
      <c r="B12" s="3" t="s">
        <v>97</v>
      </c>
      <c r="C12" s="3"/>
      <c r="D12" s="3"/>
      <c r="E12" s="3"/>
      <c r="F12" s="3"/>
      <c r="G12" s="3"/>
    </row>
    <row r="13" spans="1:8" x14ac:dyDescent="0.25">
      <c r="A13" s="3" t="s">
        <v>151</v>
      </c>
      <c r="B13" s="3"/>
      <c r="C13" s="3"/>
      <c r="D13" s="3"/>
      <c r="E13" s="3"/>
      <c r="F13" s="3"/>
      <c r="G13" s="3"/>
    </row>
    <row r="14" spans="1:8" ht="26.1" customHeight="1" x14ac:dyDescent="0.25">
      <c r="A14" s="144" t="s">
        <v>46</v>
      </c>
      <c r="B14" s="144" t="s">
        <v>98</v>
      </c>
      <c r="C14" s="144" t="s">
        <v>99</v>
      </c>
      <c r="D14" s="146" t="s">
        <v>100</v>
      </c>
      <c r="E14" s="147"/>
      <c r="F14" s="148"/>
      <c r="G14" s="144" t="s">
        <v>101</v>
      </c>
    </row>
    <row r="15" spans="1:8" x14ac:dyDescent="0.25">
      <c r="A15" s="145"/>
      <c r="B15" s="145"/>
      <c r="C15" s="145"/>
      <c r="D15" s="22" t="s">
        <v>102</v>
      </c>
      <c r="E15" s="22" t="s">
        <v>103</v>
      </c>
      <c r="F15" s="22" t="s">
        <v>104</v>
      </c>
      <c r="G15" s="145"/>
    </row>
    <row r="16" spans="1:8" x14ac:dyDescent="0.25">
      <c r="A16" s="23">
        <v>1</v>
      </c>
      <c r="B16" s="23">
        <v>2</v>
      </c>
      <c r="C16" s="23">
        <v>2</v>
      </c>
      <c r="D16" s="23">
        <v>3</v>
      </c>
      <c r="E16" s="23"/>
      <c r="F16" s="23">
        <v>4</v>
      </c>
      <c r="G16" s="23">
        <v>8</v>
      </c>
    </row>
    <row r="17" spans="1:8" ht="25.5" x14ac:dyDescent="0.25">
      <c r="A17" s="53">
        <v>1</v>
      </c>
      <c r="B17" s="73" t="s">
        <v>334</v>
      </c>
      <c r="C17" s="73" t="s">
        <v>335</v>
      </c>
      <c r="D17" s="74" t="s">
        <v>93</v>
      </c>
      <c r="E17" s="21" t="s">
        <v>413</v>
      </c>
      <c r="F17" s="21" t="s">
        <v>336</v>
      </c>
      <c r="G17" s="75">
        <v>110</v>
      </c>
      <c r="H17" s="49" t="s">
        <v>152</v>
      </c>
    </row>
    <row r="18" spans="1:8" ht="25.5" x14ac:dyDescent="0.25">
      <c r="A18" s="53">
        <v>2</v>
      </c>
      <c r="B18" s="73" t="s">
        <v>334</v>
      </c>
      <c r="C18" s="74" t="s">
        <v>330</v>
      </c>
      <c r="D18" s="74" t="s">
        <v>92</v>
      </c>
      <c r="E18" s="21" t="s">
        <v>542</v>
      </c>
      <c r="F18" s="75" t="s">
        <v>543</v>
      </c>
      <c r="G18" s="75">
        <v>89</v>
      </c>
      <c r="H18" s="49"/>
    </row>
    <row r="19" spans="1:8" ht="38.25" x14ac:dyDescent="0.25">
      <c r="A19" s="53">
        <v>3</v>
      </c>
      <c r="B19" s="73" t="s">
        <v>334</v>
      </c>
      <c r="C19" s="74" t="s">
        <v>337</v>
      </c>
      <c r="D19" s="74" t="s">
        <v>93</v>
      </c>
      <c r="E19" s="75" t="s">
        <v>421</v>
      </c>
      <c r="F19" s="75" t="s">
        <v>453</v>
      </c>
      <c r="G19" s="75">
        <v>67</v>
      </c>
      <c r="H19" s="49"/>
    </row>
    <row r="20" spans="1:8" ht="25.5" x14ac:dyDescent="0.25">
      <c r="A20" s="53">
        <v>4</v>
      </c>
      <c r="B20" s="73" t="s">
        <v>334</v>
      </c>
      <c r="C20" s="73" t="s">
        <v>338</v>
      </c>
      <c r="D20" s="74" t="s">
        <v>92</v>
      </c>
      <c r="E20" s="21" t="s">
        <v>541</v>
      </c>
      <c r="F20" s="76" t="s">
        <v>544</v>
      </c>
      <c r="G20" s="75">
        <v>34</v>
      </c>
      <c r="H20" s="49"/>
    </row>
    <row r="21" spans="1:8" ht="59.1" customHeight="1" x14ac:dyDescent="0.25">
      <c r="A21" s="53">
        <v>5</v>
      </c>
      <c r="B21" s="73" t="s">
        <v>329</v>
      </c>
      <c r="C21" s="74" t="s">
        <v>324</v>
      </c>
      <c r="D21" s="74" t="s">
        <v>93</v>
      </c>
      <c r="E21" s="77" t="s">
        <v>411</v>
      </c>
      <c r="F21" s="75" t="s">
        <v>410</v>
      </c>
      <c r="G21" s="75">
        <v>73</v>
      </c>
    </row>
    <row r="22" spans="1:8" ht="25.5" x14ac:dyDescent="0.25">
      <c r="A22" s="53">
        <v>6</v>
      </c>
      <c r="B22" s="73" t="s">
        <v>329</v>
      </c>
      <c r="C22" s="73" t="s">
        <v>330</v>
      </c>
      <c r="D22" s="74" t="s">
        <v>93</v>
      </c>
      <c r="E22" s="21" t="s">
        <v>414</v>
      </c>
      <c r="F22" s="21" t="s">
        <v>331</v>
      </c>
      <c r="G22" s="75">
        <v>17</v>
      </c>
    </row>
    <row r="23" spans="1:8" ht="25.5" x14ac:dyDescent="0.25">
      <c r="A23" s="53">
        <v>7</v>
      </c>
      <c r="B23" s="73" t="s">
        <v>329</v>
      </c>
      <c r="C23" s="73" t="s">
        <v>332</v>
      </c>
      <c r="D23" s="74" t="s">
        <v>92</v>
      </c>
      <c r="E23" s="21" t="s">
        <v>412</v>
      </c>
      <c r="F23" s="76" t="s">
        <v>545</v>
      </c>
      <c r="G23" s="75">
        <v>105</v>
      </c>
    </row>
    <row r="24" spans="1:8" ht="25.5" x14ac:dyDescent="0.25">
      <c r="A24" s="53">
        <v>8</v>
      </c>
      <c r="B24" s="73" t="s">
        <v>329</v>
      </c>
      <c r="C24" s="73" t="s">
        <v>333</v>
      </c>
      <c r="D24" s="74" t="s">
        <v>93</v>
      </c>
      <c r="E24" s="21" t="s">
        <v>415</v>
      </c>
      <c r="F24" s="21" t="s">
        <v>331</v>
      </c>
      <c r="G24" s="75">
        <v>121</v>
      </c>
    </row>
    <row r="25" spans="1:8" x14ac:dyDescent="0.25">
      <c r="C25" s="71"/>
    </row>
  </sheetData>
  <mergeCells count="5">
    <mergeCell ref="A14:A15"/>
    <mergeCell ref="B14:B15"/>
    <mergeCell ref="C14:C15"/>
    <mergeCell ref="D14:F14"/>
    <mergeCell ref="G14:G15"/>
  </mergeCells>
  <dataValidations count="2">
    <dataValidation type="list" allowBlank="1" showInputMessage="1" showErrorMessage="1" sqref="B17:B24" xr:uid="{00000000-0002-0000-0200-000000000000}">
      <formula1>$B$2:$B$14</formula1>
    </dataValidation>
    <dataValidation type="list" allowBlank="1" showInputMessage="1" showErrorMessage="1" sqref="D17:D24" xr:uid="{00000000-0002-0000-0200-000001000000}">
      <formula1>$B$4:$B$12</formula1>
    </dataValidation>
  </dataValidations>
  <hyperlinks>
    <hyperlink ref="H1" location="'Daftar Tabel'!A1" display="&lt;&lt;&lt; Daftar Tabel" xr:uid="{00000000-0004-0000-0200-000000000000}"/>
  </hyperlink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0"/>
  <sheetViews>
    <sheetView tabSelected="1" zoomScale="83" zoomScaleNormal="83" workbookViewId="0">
      <pane xSplit="1" ySplit="13" topLeftCell="B35" activePane="bottomRight" state="frozen"/>
      <selection pane="topRight" activeCell="B1" sqref="B1"/>
      <selection pane="bottomLeft" activeCell="A6" sqref="A6"/>
      <selection pane="bottomRight" activeCell="O38" sqref="O38"/>
    </sheetView>
  </sheetViews>
  <sheetFormatPr defaultColWidth="8.85546875" defaultRowHeight="15" x14ac:dyDescent="0.25"/>
  <cols>
    <col min="1" max="1" width="12.5703125" style="3" customWidth="1"/>
    <col min="2" max="2" width="24.140625" style="3" customWidth="1"/>
    <col min="3" max="3" width="12.28515625" style="54" customWidth="1"/>
    <col min="4" max="4" width="12.85546875" style="3" customWidth="1"/>
    <col min="5" max="5" width="15.5703125" style="3" customWidth="1"/>
    <col min="6" max="6" width="13.7109375" style="3" customWidth="1"/>
    <col min="7" max="7" width="10.42578125" style="3" customWidth="1"/>
    <col min="8" max="8" width="10.5703125" style="3" customWidth="1"/>
    <col min="9" max="9" width="14.85546875" style="3" customWidth="1"/>
    <col min="10" max="10" width="11.42578125" style="54" customWidth="1"/>
    <col min="11" max="11" width="14.140625" style="3" customWidth="1"/>
    <col min="12" max="12" width="12.140625" style="3" customWidth="1"/>
    <col min="13" max="13" width="27.140625" style="3" customWidth="1"/>
    <col min="14" max="14" width="14.5703125" style="3" bestFit="1" customWidth="1"/>
    <col min="15" max="16384" width="8.85546875" style="3"/>
  </cols>
  <sheetData>
    <row r="1" spans="1:14" x14ac:dyDescent="0.25">
      <c r="A1" s="3" t="s">
        <v>130</v>
      </c>
      <c r="N1" s="19" t="s">
        <v>12</v>
      </c>
    </row>
    <row r="3" spans="1:14" hidden="1" x14ac:dyDescent="0.25">
      <c r="G3" s="3" t="s">
        <v>13</v>
      </c>
      <c r="H3" s="3" t="s">
        <v>82</v>
      </c>
    </row>
    <row r="4" spans="1:14" hidden="1" x14ac:dyDescent="0.25"/>
    <row r="5" spans="1:14" hidden="1" x14ac:dyDescent="0.25">
      <c r="G5" s="3" t="s">
        <v>14</v>
      </c>
      <c r="H5" s="3" t="s">
        <v>84</v>
      </c>
    </row>
    <row r="6" spans="1:14" hidden="1" x14ac:dyDescent="0.25">
      <c r="H6" s="3" t="s">
        <v>83</v>
      </c>
    </row>
    <row r="7" spans="1:14" hidden="1" x14ac:dyDescent="0.25">
      <c r="H7" s="3" t="s">
        <v>85</v>
      </c>
    </row>
    <row r="8" spans="1:14" hidden="1" x14ac:dyDescent="0.25">
      <c r="H8" s="3" t="s">
        <v>86</v>
      </c>
    </row>
    <row r="9" spans="1:14" hidden="1" x14ac:dyDescent="0.25">
      <c r="H9" s="3" t="s">
        <v>87</v>
      </c>
    </row>
    <row r="10" spans="1:14" hidden="1" x14ac:dyDescent="0.25"/>
    <row r="11" spans="1:14" x14ac:dyDescent="0.25">
      <c r="A11" s="144" t="s">
        <v>15</v>
      </c>
      <c r="B11" s="144" t="s">
        <v>21</v>
      </c>
      <c r="C11" s="144" t="s">
        <v>109</v>
      </c>
      <c r="D11" s="146" t="s">
        <v>22</v>
      </c>
      <c r="E11" s="151"/>
      <c r="F11" s="144" t="s">
        <v>23</v>
      </c>
      <c r="G11" s="144" t="s">
        <v>24</v>
      </c>
      <c r="H11" s="144" t="s">
        <v>25</v>
      </c>
      <c r="I11" s="144" t="s">
        <v>26</v>
      </c>
      <c r="J11" s="144" t="s">
        <v>27</v>
      </c>
      <c r="K11" s="144" t="s">
        <v>28</v>
      </c>
      <c r="L11" s="144" t="s">
        <v>29</v>
      </c>
      <c r="M11" s="144" t="s">
        <v>30</v>
      </c>
    </row>
    <row r="12" spans="1:14" ht="63.6" customHeight="1" x14ac:dyDescent="0.25">
      <c r="A12" s="145"/>
      <c r="B12" s="145"/>
      <c r="C12" s="145"/>
      <c r="D12" s="55" t="s">
        <v>80</v>
      </c>
      <c r="E12" s="55" t="s">
        <v>81</v>
      </c>
      <c r="F12" s="145"/>
      <c r="G12" s="145"/>
      <c r="H12" s="145"/>
      <c r="I12" s="145"/>
      <c r="J12" s="145"/>
      <c r="K12" s="145"/>
      <c r="L12" s="145"/>
      <c r="M12" s="145"/>
    </row>
    <row r="13" spans="1:14" x14ac:dyDescent="0.25">
      <c r="A13" s="23">
        <v>1</v>
      </c>
      <c r="B13" s="23">
        <v>2</v>
      </c>
      <c r="C13" s="23">
        <v>3</v>
      </c>
      <c r="D13" s="149">
        <v>4</v>
      </c>
      <c r="E13" s="150"/>
      <c r="F13" s="23">
        <v>5</v>
      </c>
      <c r="G13" s="23">
        <v>6</v>
      </c>
      <c r="H13" s="23">
        <v>7</v>
      </c>
      <c r="I13" s="23">
        <v>8</v>
      </c>
      <c r="J13" s="23">
        <v>9</v>
      </c>
      <c r="K13" s="23">
        <v>10</v>
      </c>
      <c r="L13" s="23">
        <v>11</v>
      </c>
      <c r="M13" s="23">
        <v>12</v>
      </c>
    </row>
    <row r="14" spans="1:14" ht="51" x14ac:dyDescent="0.2">
      <c r="A14" s="24">
        <v>1</v>
      </c>
      <c r="B14" s="78" t="s">
        <v>256</v>
      </c>
      <c r="C14" s="79" t="s">
        <v>486</v>
      </c>
      <c r="D14" s="73" t="s">
        <v>379</v>
      </c>
      <c r="E14" s="73" t="s">
        <v>380</v>
      </c>
      <c r="F14" s="80" t="s">
        <v>254</v>
      </c>
      <c r="G14" s="21" t="s">
        <v>14</v>
      </c>
      <c r="H14" s="21" t="s">
        <v>87</v>
      </c>
      <c r="I14" s="79" t="s">
        <v>287</v>
      </c>
      <c r="J14" s="81" t="s">
        <v>533</v>
      </c>
      <c r="K14" s="73" t="s">
        <v>178</v>
      </c>
      <c r="L14" s="21" t="s">
        <v>14</v>
      </c>
      <c r="M14" s="73" t="s">
        <v>272</v>
      </c>
    </row>
    <row r="15" spans="1:14" ht="38.25" x14ac:dyDescent="0.25">
      <c r="A15" s="24">
        <v>2</v>
      </c>
      <c r="B15" s="73" t="s">
        <v>165</v>
      </c>
      <c r="C15" s="79" t="s">
        <v>173</v>
      </c>
      <c r="D15" s="73" t="s">
        <v>370</v>
      </c>
      <c r="E15" s="73" t="s">
        <v>371</v>
      </c>
      <c r="F15" s="73" t="s">
        <v>323</v>
      </c>
      <c r="G15" s="21" t="s">
        <v>14</v>
      </c>
      <c r="H15" s="21" t="s">
        <v>87</v>
      </c>
      <c r="I15" s="79" t="s">
        <v>291</v>
      </c>
      <c r="J15" s="82"/>
      <c r="K15" s="73" t="s">
        <v>178</v>
      </c>
      <c r="L15" s="21" t="s">
        <v>14</v>
      </c>
      <c r="M15" s="73" t="s">
        <v>269</v>
      </c>
    </row>
    <row r="16" spans="1:14" ht="38.25" x14ac:dyDescent="0.25">
      <c r="A16" s="24">
        <v>3</v>
      </c>
      <c r="B16" s="80" t="s">
        <v>163</v>
      </c>
      <c r="C16" s="79" t="s">
        <v>175</v>
      </c>
      <c r="D16" s="73" t="s">
        <v>368</v>
      </c>
      <c r="E16" s="73" t="s">
        <v>367</v>
      </c>
      <c r="F16" s="73" t="s">
        <v>280</v>
      </c>
      <c r="G16" s="21" t="s">
        <v>14</v>
      </c>
      <c r="H16" s="21" t="s">
        <v>87</v>
      </c>
      <c r="I16" s="79" t="s">
        <v>293</v>
      </c>
      <c r="J16" s="82"/>
      <c r="K16" s="73" t="s">
        <v>190</v>
      </c>
      <c r="L16" s="21" t="s">
        <v>14</v>
      </c>
      <c r="M16" s="73" t="s">
        <v>251</v>
      </c>
    </row>
    <row r="17" spans="1:13" ht="38.25" x14ac:dyDescent="0.25">
      <c r="A17" s="24">
        <v>4</v>
      </c>
      <c r="B17" s="73" t="s">
        <v>164</v>
      </c>
      <c r="C17" s="79" t="s">
        <v>174</v>
      </c>
      <c r="D17" s="73" t="s">
        <v>365</v>
      </c>
      <c r="E17" s="73" t="s">
        <v>370</v>
      </c>
      <c r="F17" s="73" t="s">
        <v>323</v>
      </c>
      <c r="G17" s="21" t="s">
        <v>14</v>
      </c>
      <c r="H17" s="21" t="s">
        <v>87</v>
      </c>
      <c r="I17" s="79" t="s">
        <v>290</v>
      </c>
      <c r="J17" s="82"/>
      <c r="K17" s="73" t="s">
        <v>195</v>
      </c>
      <c r="L17" s="21" t="s">
        <v>14</v>
      </c>
      <c r="M17" s="73" t="s">
        <v>344</v>
      </c>
    </row>
    <row r="18" spans="1:13" ht="38.25" x14ac:dyDescent="0.25">
      <c r="A18" s="24">
        <v>5</v>
      </c>
      <c r="B18" s="73" t="s">
        <v>166</v>
      </c>
      <c r="C18" s="79" t="s">
        <v>172</v>
      </c>
      <c r="D18" s="73" t="s">
        <v>372</v>
      </c>
      <c r="E18" s="73" t="s">
        <v>372</v>
      </c>
      <c r="F18" s="73" t="s">
        <v>342</v>
      </c>
      <c r="G18" s="21" t="s">
        <v>14</v>
      </c>
      <c r="H18" s="21" t="s">
        <v>87</v>
      </c>
      <c r="I18" s="79" t="s">
        <v>350</v>
      </c>
      <c r="J18" s="82"/>
      <c r="K18" s="73" t="s">
        <v>195</v>
      </c>
      <c r="L18" s="21" t="s">
        <v>14</v>
      </c>
      <c r="M18" s="73" t="s">
        <v>343</v>
      </c>
    </row>
    <row r="19" spans="1:13" ht="37.5" customHeight="1" x14ac:dyDescent="0.25">
      <c r="A19" s="53">
        <v>6</v>
      </c>
      <c r="B19" s="73" t="s">
        <v>167</v>
      </c>
      <c r="C19" s="79" t="s">
        <v>171</v>
      </c>
      <c r="D19" s="73" t="s">
        <v>408</v>
      </c>
      <c r="E19" s="83" t="s">
        <v>361</v>
      </c>
      <c r="F19" s="73" t="s">
        <v>406</v>
      </c>
      <c r="G19" s="21" t="s">
        <v>14</v>
      </c>
      <c r="H19" s="21" t="s">
        <v>87</v>
      </c>
      <c r="I19" s="79" t="s">
        <v>281</v>
      </c>
      <c r="J19" s="82"/>
      <c r="K19" s="73" t="s">
        <v>288</v>
      </c>
      <c r="L19" s="21" t="s">
        <v>14</v>
      </c>
      <c r="M19" s="73" t="s">
        <v>353</v>
      </c>
    </row>
    <row r="20" spans="1:13" ht="38.25" x14ac:dyDescent="0.25">
      <c r="A20" s="24">
        <v>7</v>
      </c>
      <c r="B20" s="78" t="s">
        <v>252</v>
      </c>
      <c r="C20" s="79" t="s">
        <v>485</v>
      </c>
      <c r="D20" s="73" t="s">
        <v>377</v>
      </c>
      <c r="E20" s="73" t="s">
        <v>378</v>
      </c>
      <c r="F20" s="80" t="s">
        <v>253</v>
      </c>
      <c r="G20" s="21" t="s">
        <v>14</v>
      </c>
      <c r="H20" s="21" t="s">
        <v>87</v>
      </c>
      <c r="I20" s="79" t="s">
        <v>364</v>
      </c>
      <c r="J20" s="21"/>
      <c r="K20" s="73" t="s">
        <v>182</v>
      </c>
      <c r="L20" s="21" t="s">
        <v>14</v>
      </c>
      <c r="M20" s="73" t="s">
        <v>345</v>
      </c>
    </row>
    <row r="21" spans="1:13" ht="57.95" customHeight="1" x14ac:dyDescent="0.25">
      <c r="A21" s="24">
        <v>8</v>
      </c>
      <c r="B21" s="78" t="s">
        <v>255</v>
      </c>
      <c r="C21" s="79" t="s">
        <v>484</v>
      </c>
      <c r="D21" s="73" t="s">
        <v>381</v>
      </c>
      <c r="E21" s="73" t="s">
        <v>382</v>
      </c>
      <c r="F21" s="80" t="s">
        <v>257</v>
      </c>
      <c r="G21" s="21" t="s">
        <v>14</v>
      </c>
      <c r="H21" s="21" t="s">
        <v>87</v>
      </c>
      <c r="I21" s="79" t="s">
        <v>281</v>
      </c>
      <c r="J21" s="21" t="s">
        <v>532</v>
      </c>
      <c r="K21" s="73" t="s">
        <v>182</v>
      </c>
      <c r="L21" s="21" t="s">
        <v>14</v>
      </c>
      <c r="M21" s="73" t="s">
        <v>273</v>
      </c>
    </row>
    <row r="22" spans="1:13" ht="40.5" customHeight="1" x14ac:dyDescent="0.2">
      <c r="A22" s="24">
        <v>9</v>
      </c>
      <c r="B22" s="84" t="s">
        <v>258</v>
      </c>
      <c r="C22" s="79" t="s">
        <v>487</v>
      </c>
      <c r="D22" s="73" t="s">
        <v>381</v>
      </c>
      <c r="E22" s="73" t="s">
        <v>383</v>
      </c>
      <c r="F22" s="80" t="s">
        <v>259</v>
      </c>
      <c r="G22" s="21" t="s">
        <v>14</v>
      </c>
      <c r="H22" s="21" t="s">
        <v>87</v>
      </c>
      <c r="I22" s="79" t="s">
        <v>360</v>
      </c>
      <c r="J22" s="21"/>
      <c r="K22" s="73" t="s">
        <v>201</v>
      </c>
      <c r="L22" s="21" t="s">
        <v>14</v>
      </c>
      <c r="M22" s="73" t="s">
        <v>274</v>
      </c>
    </row>
    <row r="23" spans="1:13" ht="35.1" customHeight="1" x14ac:dyDescent="0.25">
      <c r="A23" s="24">
        <v>10</v>
      </c>
      <c r="B23" s="80" t="s">
        <v>162</v>
      </c>
      <c r="C23" s="79" t="s">
        <v>176</v>
      </c>
      <c r="D23" s="73" t="s">
        <v>496</v>
      </c>
      <c r="E23" s="74" t="s">
        <v>366</v>
      </c>
      <c r="F23" s="74" t="s">
        <v>286</v>
      </c>
      <c r="G23" s="21" t="s">
        <v>14</v>
      </c>
      <c r="H23" s="21" t="s">
        <v>87</v>
      </c>
      <c r="I23" s="79" t="s">
        <v>285</v>
      </c>
      <c r="J23" s="21" t="s">
        <v>534</v>
      </c>
      <c r="K23" s="73" t="s">
        <v>499</v>
      </c>
      <c r="L23" s="21" t="s">
        <v>14</v>
      </c>
      <c r="M23" s="73" t="s">
        <v>270</v>
      </c>
    </row>
    <row r="24" spans="1:13" ht="25.5" x14ac:dyDescent="0.2">
      <c r="A24" s="24">
        <v>11</v>
      </c>
      <c r="B24" s="85" t="s">
        <v>260</v>
      </c>
      <c r="C24" s="79" t="s">
        <v>488</v>
      </c>
      <c r="D24" s="73" t="s">
        <v>261</v>
      </c>
      <c r="E24" s="73" t="s">
        <v>262</v>
      </c>
      <c r="F24" s="73" t="s">
        <v>263</v>
      </c>
      <c r="G24" s="21" t="s">
        <v>14</v>
      </c>
      <c r="H24" s="21" t="s">
        <v>87</v>
      </c>
      <c r="I24" s="79" t="s">
        <v>283</v>
      </c>
      <c r="J24" s="21"/>
      <c r="K24" s="73" t="s">
        <v>179</v>
      </c>
      <c r="L24" s="21" t="s">
        <v>14</v>
      </c>
      <c r="M24" s="73" t="s">
        <v>251</v>
      </c>
    </row>
    <row r="25" spans="1:13" ht="38.25" x14ac:dyDescent="0.25">
      <c r="A25" s="24">
        <v>12</v>
      </c>
      <c r="B25" s="78" t="s">
        <v>264</v>
      </c>
      <c r="C25" s="21" t="s">
        <v>265</v>
      </c>
      <c r="D25" s="73" t="s">
        <v>384</v>
      </c>
      <c r="E25" s="83" t="s">
        <v>385</v>
      </c>
      <c r="F25" s="86" t="s">
        <v>266</v>
      </c>
      <c r="G25" s="21" t="s">
        <v>14</v>
      </c>
      <c r="H25" s="21" t="s">
        <v>87</v>
      </c>
      <c r="I25" s="79" t="s">
        <v>284</v>
      </c>
      <c r="J25" s="21"/>
      <c r="K25" s="73" t="s">
        <v>278</v>
      </c>
      <c r="L25" s="21" t="s">
        <v>14</v>
      </c>
      <c r="M25" s="73" t="s">
        <v>271</v>
      </c>
    </row>
    <row r="26" spans="1:13" ht="51" x14ac:dyDescent="0.25">
      <c r="A26" s="24">
        <v>13</v>
      </c>
      <c r="B26" s="73" t="s">
        <v>304</v>
      </c>
      <c r="C26" s="87" t="s">
        <v>301</v>
      </c>
      <c r="D26" s="73" t="s">
        <v>386</v>
      </c>
      <c r="E26" s="73" t="s">
        <v>386</v>
      </c>
      <c r="F26" s="80" t="s">
        <v>197</v>
      </c>
      <c r="G26" s="21" t="s">
        <v>14</v>
      </c>
      <c r="H26" s="21" t="s">
        <v>87</v>
      </c>
      <c r="I26" s="79" t="s">
        <v>302</v>
      </c>
      <c r="J26" s="21"/>
      <c r="K26" s="73" t="s">
        <v>197</v>
      </c>
      <c r="L26" s="21" t="s">
        <v>14</v>
      </c>
      <c r="M26" s="73" t="s">
        <v>303</v>
      </c>
    </row>
    <row r="27" spans="1:13" ht="44.1" customHeight="1" x14ac:dyDescent="0.25">
      <c r="A27" s="24">
        <v>14</v>
      </c>
      <c r="B27" s="73" t="s">
        <v>535</v>
      </c>
      <c r="C27" s="87" t="s">
        <v>318</v>
      </c>
      <c r="D27" s="73" t="s">
        <v>391</v>
      </c>
      <c r="E27" s="73" t="s">
        <v>392</v>
      </c>
      <c r="F27" s="73" t="s">
        <v>295</v>
      </c>
      <c r="G27" s="21" t="s">
        <v>14</v>
      </c>
      <c r="H27" s="21" t="s">
        <v>87</v>
      </c>
      <c r="I27" s="79" t="s">
        <v>319</v>
      </c>
      <c r="J27" s="21" t="s">
        <v>503</v>
      </c>
      <c r="K27" s="73" t="s">
        <v>320</v>
      </c>
      <c r="L27" s="21" t="s">
        <v>14</v>
      </c>
      <c r="M27" s="73" t="s">
        <v>321</v>
      </c>
    </row>
    <row r="28" spans="1:13" ht="25.5" x14ac:dyDescent="0.25">
      <c r="A28" s="24">
        <v>15</v>
      </c>
      <c r="B28" s="73" t="s">
        <v>328</v>
      </c>
      <c r="C28" s="87" t="s">
        <v>312</v>
      </c>
      <c r="D28" s="73" t="s">
        <v>396</v>
      </c>
      <c r="E28" s="73" t="s">
        <v>397</v>
      </c>
      <c r="F28" s="73" t="s">
        <v>313</v>
      </c>
      <c r="G28" s="21" t="s">
        <v>14</v>
      </c>
      <c r="H28" s="21" t="s">
        <v>87</v>
      </c>
      <c r="I28" s="79" t="s">
        <v>314</v>
      </c>
      <c r="J28" s="21"/>
      <c r="K28" s="73" t="s">
        <v>180</v>
      </c>
      <c r="L28" s="21" t="s">
        <v>14</v>
      </c>
      <c r="M28" s="73" t="s">
        <v>315</v>
      </c>
    </row>
    <row r="29" spans="1:13" ht="51" x14ac:dyDescent="0.25">
      <c r="A29" s="24">
        <v>16</v>
      </c>
      <c r="B29" s="73" t="s">
        <v>311</v>
      </c>
      <c r="C29" s="87" t="s">
        <v>305</v>
      </c>
      <c r="D29" s="73" t="s">
        <v>393</v>
      </c>
      <c r="E29" s="73" t="s">
        <v>393</v>
      </c>
      <c r="F29" s="73" t="s">
        <v>306</v>
      </c>
      <c r="G29" s="21" t="s">
        <v>14</v>
      </c>
      <c r="H29" s="21" t="s">
        <v>87</v>
      </c>
      <c r="I29" s="79" t="s">
        <v>322</v>
      </c>
      <c r="J29" s="21"/>
      <c r="K29" s="73" t="s">
        <v>198</v>
      </c>
      <c r="L29" s="21" t="s">
        <v>14</v>
      </c>
      <c r="M29" s="73" t="s">
        <v>307</v>
      </c>
    </row>
    <row r="30" spans="1:13" ht="51" x14ac:dyDescent="0.25">
      <c r="A30" s="24">
        <v>17</v>
      </c>
      <c r="B30" s="73" t="s">
        <v>407</v>
      </c>
      <c r="C30" s="87" t="s">
        <v>308</v>
      </c>
      <c r="D30" s="73" t="s">
        <v>394</v>
      </c>
      <c r="E30" s="73" t="s">
        <v>395</v>
      </c>
      <c r="F30" s="73" t="s">
        <v>306</v>
      </c>
      <c r="G30" s="21" t="s">
        <v>14</v>
      </c>
      <c r="H30" s="21" t="s">
        <v>87</v>
      </c>
      <c r="I30" s="79" t="s">
        <v>309</v>
      </c>
      <c r="J30" s="21"/>
      <c r="K30" s="73" t="s">
        <v>190</v>
      </c>
      <c r="L30" s="21" t="s">
        <v>14</v>
      </c>
      <c r="M30" s="73" t="s">
        <v>310</v>
      </c>
    </row>
    <row r="31" spans="1:13" ht="63.75" x14ac:dyDescent="0.25">
      <c r="A31" s="24">
        <v>18</v>
      </c>
      <c r="B31" s="78" t="s">
        <v>267</v>
      </c>
      <c r="C31" s="79" t="s">
        <v>355</v>
      </c>
      <c r="D31" s="73" t="s">
        <v>387</v>
      </c>
      <c r="E31" s="73" t="s">
        <v>388</v>
      </c>
      <c r="F31" s="80" t="s">
        <v>268</v>
      </c>
      <c r="G31" s="21" t="s">
        <v>14</v>
      </c>
      <c r="H31" s="21" t="s">
        <v>86</v>
      </c>
      <c r="I31" s="79" t="s">
        <v>359</v>
      </c>
      <c r="J31" s="21" t="s">
        <v>501</v>
      </c>
      <c r="K31" s="73" t="s">
        <v>275</v>
      </c>
      <c r="L31" s="21" t="s">
        <v>14</v>
      </c>
      <c r="M31" s="73" t="s">
        <v>354</v>
      </c>
    </row>
    <row r="32" spans="1:13" ht="38.25" x14ac:dyDescent="0.25">
      <c r="A32" s="24">
        <v>19</v>
      </c>
      <c r="B32" s="88" t="s">
        <v>362</v>
      </c>
      <c r="C32" s="79" t="s">
        <v>489</v>
      </c>
      <c r="D32" s="73" t="s">
        <v>389</v>
      </c>
      <c r="E32" s="73" t="s">
        <v>390</v>
      </c>
      <c r="F32" s="80" t="s">
        <v>276</v>
      </c>
      <c r="G32" s="21" t="s">
        <v>14</v>
      </c>
      <c r="H32" s="21" t="s">
        <v>86</v>
      </c>
      <c r="I32" s="79" t="s">
        <v>363</v>
      </c>
      <c r="J32" s="21"/>
      <c r="K32" s="73" t="s">
        <v>202</v>
      </c>
      <c r="L32" s="21" t="s">
        <v>14</v>
      </c>
      <c r="M32" s="73" t="s">
        <v>277</v>
      </c>
    </row>
    <row r="33" spans="1:13" ht="35.450000000000003" customHeight="1" x14ac:dyDescent="0.25">
      <c r="A33" s="24">
        <v>20</v>
      </c>
      <c r="B33" s="73" t="s">
        <v>327</v>
      </c>
      <c r="C33" s="87" t="s">
        <v>294</v>
      </c>
      <c r="D33" s="77" t="s">
        <v>482</v>
      </c>
      <c r="E33" s="73" t="s">
        <v>398</v>
      </c>
      <c r="F33" s="73" t="s">
        <v>296</v>
      </c>
      <c r="G33" s="21" t="s">
        <v>14</v>
      </c>
      <c r="H33" s="21" t="s">
        <v>86</v>
      </c>
      <c r="I33" s="79" t="s">
        <v>316</v>
      </c>
      <c r="J33" s="21"/>
      <c r="K33" s="73" t="s">
        <v>179</v>
      </c>
      <c r="L33" s="21" t="s">
        <v>14</v>
      </c>
      <c r="M33" s="73" t="s">
        <v>297</v>
      </c>
    </row>
    <row r="34" spans="1:13" ht="51" x14ac:dyDescent="0.25">
      <c r="A34" s="24">
        <v>21</v>
      </c>
      <c r="B34" s="73" t="s">
        <v>502</v>
      </c>
      <c r="C34" s="87" t="s">
        <v>298</v>
      </c>
      <c r="D34" s="73" t="s">
        <v>369</v>
      </c>
      <c r="E34" s="73" t="s">
        <v>369</v>
      </c>
      <c r="F34" s="73" t="s">
        <v>299</v>
      </c>
      <c r="G34" s="21" t="s">
        <v>14</v>
      </c>
      <c r="H34" s="21" t="s">
        <v>86</v>
      </c>
      <c r="I34" s="79" t="s">
        <v>300</v>
      </c>
      <c r="J34" s="21" t="s">
        <v>536</v>
      </c>
      <c r="K34" s="73" t="s">
        <v>189</v>
      </c>
      <c r="L34" s="21" t="s">
        <v>14</v>
      </c>
      <c r="M34" s="73" t="s">
        <v>317</v>
      </c>
    </row>
    <row r="35" spans="1:13" ht="51" x14ac:dyDescent="0.25">
      <c r="A35" s="24">
        <v>22</v>
      </c>
      <c r="B35" s="73" t="s">
        <v>339</v>
      </c>
      <c r="C35" s="87" t="s">
        <v>346</v>
      </c>
      <c r="D35" s="73" t="s">
        <v>399</v>
      </c>
      <c r="E35" s="73" t="s">
        <v>400</v>
      </c>
      <c r="F35" s="73" t="s">
        <v>347</v>
      </c>
      <c r="G35" s="21" t="s">
        <v>14</v>
      </c>
      <c r="H35" s="21" t="s">
        <v>86</v>
      </c>
      <c r="I35" s="79" t="s">
        <v>348</v>
      </c>
      <c r="J35" s="21"/>
      <c r="K35" s="73" t="s">
        <v>349</v>
      </c>
      <c r="L35" s="21" t="s">
        <v>14</v>
      </c>
      <c r="M35" s="73" t="s">
        <v>356</v>
      </c>
    </row>
    <row r="36" spans="1:13" ht="38.25" x14ac:dyDescent="0.25">
      <c r="A36" s="24">
        <v>23</v>
      </c>
      <c r="B36" s="73" t="s">
        <v>279</v>
      </c>
      <c r="C36" s="79" t="s">
        <v>170</v>
      </c>
      <c r="D36" s="73" t="s">
        <v>373</v>
      </c>
      <c r="E36" s="73" t="s">
        <v>374</v>
      </c>
      <c r="F36" s="73" t="s">
        <v>340</v>
      </c>
      <c r="G36" s="21" t="s">
        <v>14</v>
      </c>
      <c r="H36" s="21" t="s">
        <v>86</v>
      </c>
      <c r="I36" s="79" t="s">
        <v>282</v>
      </c>
      <c r="J36" s="82"/>
      <c r="K36" s="73" t="s">
        <v>195</v>
      </c>
      <c r="L36" s="21" t="s">
        <v>14</v>
      </c>
      <c r="M36" s="73" t="s">
        <v>341</v>
      </c>
    </row>
    <row r="37" spans="1:13" ht="63.75" x14ac:dyDescent="0.25">
      <c r="A37" s="24">
        <v>24</v>
      </c>
      <c r="B37" s="73" t="s">
        <v>546</v>
      </c>
      <c r="C37" s="87" t="s">
        <v>483</v>
      </c>
      <c r="D37" s="73" t="s">
        <v>416</v>
      </c>
      <c r="E37" s="73" t="s">
        <v>417</v>
      </c>
      <c r="F37" s="21" t="s">
        <v>418</v>
      </c>
      <c r="G37" s="21" t="s">
        <v>14</v>
      </c>
      <c r="H37" s="21" t="s">
        <v>86</v>
      </c>
      <c r="I37" s="79" t="s">
        <v>419</v>
      </c>
      <c r="J37" s="21"/>
      <c r="K37" s="73" t="s">
        <v>420</v>
      </c>
      <c r="L37" s="21" t="s">
        <v>14</v>
      </c>
      <c r="M37" s="89" t="s">
        <v>481</v>
      </c>
    </row>
    <row r="38" spans="1:13" ht="76.5" x14ac:dyDescent="0.25">
      <c r="A38" s="24">
        <v>25</v>
      </c>
      <c r="B38" s="73" t="s">
        <v>168</v>
      </c>
      <c r="C38" s="90" t="s">
        <v>169</v>
      </c>
      <c r="D38" s="73" t="s">
        <v>375</v>
      </c>
      <c r="E38" s="73" t="s">
        <v>376</v>
      </c>
      <c r="F38" s="73" t="s">
        <v>352</v>
      </c>
      <c r="G38" s="21" t="s">
        <v>14</v>
      </c>
      <c r="H38" s="21" t="s">
        <v>85</v>
      </c>
      <c r="I38" s="79" t="s">
        <v>292</v>
      </c>
      <c r="J38" s="82"/>
      <c r="K38" s="73" t="s">
        <v>289</v>
      </c>
      <c r="L38" s="21" t="s">
        <v>14</v>
      </c>
      <c r="M38" s="73" t="s">
        <v>351</v>
      </c>
    </row>
    <row r="39" spans="1:13" ht="51" x14ac:dyDescent="0.25">
      <c r="A39" s="24">
        <v>26</v>
      </c>
      <c r="B39" s="73" t="s">
        <v>500</v>
      </c>
      <c r="C39" s="87" t="s">
        <v>402</v>
      </c>
      <c r="D39" s="73" t="s">
        <v>409</v>
      </c>
      <c r="E39" s="73" t="s">
        <v>401</v>
      </c>
      <c r="F39" s="21" t="s">
        <v>403</v>
      </c>
      <c r="G39" s="21" t="s">
        <v>14</v>
      </c>
      <c r="H39" s="21" t="s">
        <v>85</v>
      </c>
      <c r="I39" s="79" t="s">
        <v>404</v>
      </c>
      <c r="J39" s="21" t="s">
        <v>537</v>
      </c>
      <c r="K39" s="73" t="s">
        <v>278</v>
      </c>
      <c r="L39" s="21" t="s">
        <v>14</v>
      </c>
      <c r="M39" s="73" t="s">
        <v>405</v>
      </c>
    </row>
    <row r="40" spans="1:13" x14ac:dyDescent="0.25">
      <c r="A40" s="24" t="s">
        <v>32</v>
      </c>
      <c r="B40" s="73"/>
      <c r="C40" s="131"/>
      <c r="D40" s="73"/>
      <c r="E40" s="73"/>
      <c r="F40" s="73"/>
      <c r="G40" s="21"/>
      <c r="H40" s="21"/>
      <c r="I40" s="21"/>
      <c r="J40" s="21"/>
      <c r="K40" s="73"/>
      <c r="L40" s="21"/>
      <c r="M40" s="73"/>
    </row>
  </sheetData>
  <mergeCells count="13">
    <mergeCell ref="L11:L12"/>
    <mergeCell ref="M11:M12"/>
    <mergeCell ref="F11:F12"/>
    <mergeCell ref="G11:G12"/>
    <mergeCell ref="H11:H12"/>
    <mergeCell ref="I11:I12"/>
    <mergeCell ref="J11:J12"/>
    <mergeCell ref="K11:K12"/>
    <mergeCell ref="D13:E13"/>
    <mergeCell ref="D11:E11"/>
    <mergeCell ref="A11:A12"/>
    <mergeCell ref="B11:B12"/>
    <mergeCell ref="C11:C12"/>
  </mergeCells>
  <dataValidations disablePrompts="1" count="2">
    <dataValidation type="list" allowBlank="1" showInputMessage="1" showErrorMessage="1" sqref="L14:L40 G14:G40" xr:uid="{00000000-0002-0000-0300-000000000000}">
      <formula1>$G$4:$G$5</formula1>
    </dataValidation>
    <dataValidation type="list" allowBlank="1" showInputMessage="1" showErrorMessage="1" sqref="H14:H40" xr:uid="{00000000-0002-0000-0300-000001000000}">
      <formula1>$H$4:$H$9</formula1>
    </dataValidation>
  </dataValidations>
  <hyperlinks>
    <hyperlink ref="N1" location="'Daftar Tabel'!A1" display="&lt;&lt;&lt; Daftar Tabel" xr:uid="{00000000-0004-0000-0300-000000000000}"/>
  </hyperlink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3"/>
  <sheetViews>
    <sheetView zoomScale="80" zoomScaleNormal="80" workbookViewId="0">
      <pane xSplit="1" ySplit="9" topLeftCell="B40" activePane="bottomRight" state="frozen"/>
      <selection activeCell="L1" sqref="L1"/>
      <selection pane="topRight" activeCell="L1" sqref="L1"/>
      <selection pane="bottomLeft" activeCell="L1" sqref="L1"/>
      <selection pane="bottomRight" activeCell="E45" sqref="E45"/>
    </sheetView>
  </sheetViews>
  <sheetFormatPr defaultRowHeight="15" x14ac:dyDescent="0.25"/>
  <cols>
    <col min="1" max="1" width="5.7109375" customWidth="1"/>
    <col min="3" max="3" width="11.5703125" customWidth="1"/>
    <col min="4" max="4" width="35.5703125" customWidth="1"/>
    <col min="5" max="5" width="10.85546875" customWidth="1"/>
    <col min="6" max="6" width="9.42578125" customWidth="1"/>
    <col min="8" max="8" width="9.42578125" customWidth="1"/>
    <col min="9" max="9" width="10.42578125" bestFit="1" customWidth="1"/>
    <col min="14" max="14" width="10" customWidth="1"/>
    <col min="15" max="15" width="10.140625" customWidth="1"/>
    <col min="16" max="16" width="14.5703125" bestFit="1" customWidth="1"/>
  </cols>
  <sheetData>
    <row r="1" spans="1:16" x14ac:dyDescent="0.25">
      <c r="A1" s="25" t="s">
        <v>129</v>
      </c>
      <c r="B1" s="3"/>
      <c r="C1" s="3"/>
      <c r="D1" s="3"/>
      <c r="E1" s="3"/>
      <c r="F1" s="3"/>
      <c r="G1" s="3"/>
      <c r="H1" s="3"/>
      <c r="I1" s="3"/>
      <c r="J1" s="3"/>
      <c r="P1" s="19" t="s">
        <v>12</v>
      </c>
    </row>
    <row r="2" spans="1:16" hidden="1" x14ac:dyDescent="0.25">
      <c r="A2" s="25"/>
      <c r="B2" s="3"/>
      <c r="C2" s="3"/>
      <c r="D2" s="3"/>
      <c r="E2" s="3"/>
      <c r="F2" s="3"/>
      <c r="G2" s="3"/>
      <c r="H2" s="3"/>
      <c r="I2" s="3"/>
      <c r="J2" s="3"/>
      <c r="P2" s="19"/>
    </row>
    <row r="3" spans="1:16" hidden="1" x14ac:dyDescent="0.25">
      <c r="A3" s="25" t="s">
        <v>13</v>
      </c>
      <c r="B3" s="3"/>
      <c r="C3" s="3"/>
      <c r="D3" s="3"/>
      <c r="E3" s="3"/>
      <c r="F3" s="3"/>
      <c r="G3" s="3"/>
      <c r="H3" s="3"/>
      <c r="I3" s="3"/>
      <c r="J3" s="3"/>
      <c r="P3" s="19"/>
    </row>
    <row r="4" spans="1:16" hidden="1" x14ac:dyDescent="0.25">
      <c r="A4" s="25"/>
      <c r="B4" s="3"/>
      <c r="C4" s="3"/>
      <c r="D4" s="3"/>
      <c r="E4" s="3"/>
      <c r="F4" s="3"/>
      <c r="G4" s="3"/>
      <c r="H4" s="3"/>
      <c r="I4" s="3"/>
      <c r="J4" s="3"/>
      <c r="P4" s="19"/>
    </row>
    <row r="5" spans="1:16" hidden="1" x14ac:dyDescent="0.25">
      <c r="A5" s="25" t="s">
        <v>14</v>
      </c>
      <c r="B5" s="3"/>
      <c r="C5" s="3"/>
      <c r="D5" s="3"/>
      <c r="E5" s="3"/>
      <c r="F5" s="3"/>
      <c r="G5" s="3"/>
      <c r="H5" s="3"/>
      <c r="I5" s="3"/>
      <c r="J5" s="3"/>
      <c r="P5" s="19"/>
    </row>
    <row r="7" spans="1:16" ht="14.45" customHeight="1" x14ac:dyDescent="0.25">
      <c r="A7" s="152" t="s">
        <v>15</v>
      </c>
      <c r="B7" s="152" t="s">
        <v>47</v>
      </c>
      <c r="C7" s="152" t="s">
        <v>48</v>
      </c>
      <c r="D7" s="152" t="s">
        <v>49</v>
      </c>
      <c r="E7" s="152" t="s">
        <v>50</v>
      </c>
      <c r="F7" s="152" t="s">
        <v>110</v>
      </c>
      <c r="G7" s="152"/>
      <c r="H7" s="152"/>
      <c r="I7" s="152" t="s">
        <v>51</v>
      </c>
      <c r="J7" s="152" t="s">
        <v>52</v>
      </c>
      <c r="K7" s="152"/>
      <c r="L7" s="152"/>
      <c r="M7" s="152"/>
      <c r="N7" s="152" t="s">
        <v>53</v>
      </c>
      <c r="O7" s="152" t="s">
        <v>54</v>
      </c>
    </row>
    <row r="8" spans="1:16" ht="51" x14ac:dyDescent="0.25">
      <c r="A8" s="152"/>
      <c r="B8" s="152"/>
      <c r="C8" s="152"/>
      <c r="D8" s="152"/>
      <c r="E8" s="152"/>
      <c r="F8" s="22" t="s">
        <v>55</v>
      </c>
      <c r="G8" s="22" t="s">
        <v>56</v>
      </c>
      <c r="H8" s="22" t="s">
        <v>57</v>
      </c>
      <c r="I8" s="152"/>
      <c r="J8" s="22" t="s">
        <v>58</v>
      </c>
      <c r="K8" s="22" t="s">
        <v>59</v>
      </c>
      <c r="L8" s="22" t="s">
        <v>60</v>
      </c>
      <c r="M8" s="22" t="s">
        <v>61</v>
      </c>
      <c r="N8" s="152"/>
      <c r="O8" s="152"/>
    </row>
    <row r="9" spans="1:16" x14ac:dyDescent="0.25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  <c r="M9" s="23">
        <v>13</v>
      </c>
      <c r="N9" s="23">
        <v>14</v>
      </c>
      <c r="O9" s="23">
        <v>15</v>
      </c>
    </row>
    <row r="10" spans="1:16" ht="24" x14ac:dyDescent="0.25">
      <c r="A10" s="29">
        <v>1</v>
      </c>
      <c r="B10" s="91" t="s">
        <v>177</v>
      </c>
      <c r="C10" s="92" t="s">
        <v>210</v>
      </c>
      <c r="D10" s="92" t="s">
        <v>178</v>
      </c>
      <c r="E10" s="93" t="s">
        <v>14</v>
      </c>
      <c r="F10" s="93">
        <v>3</v>
      </c>
      <c r="G10" s="93">
        <v>0</v>
      </c>
      <c r="H10" s="93">
        <v>0</v>
      </c>
      <c r="I10" s="94">
        <f>F1</f>
        <v>0</v>
      </c>
      <c r="J10" s="91" t="s">
        <v>14</v>
      </c>
      <c r="K10" s="91" t="s">
        <v>14</v>
      </c>
      <c r="L10" s="91" t="s">
        <v>14</v>
      </c>
      <c r="M10" s="91"/>
      <c r="N10" s="91" t="s">
        <v>325</v>
      </c>
      <c r="O10" s="95" t="s">
        <v>326</v>
      </c>
      <c r="P10" s="66"/>
    </row>
    <row r="11" spans="1:16" ht="24" x14ac:dyDescent="0.25">
      <c r="A11" s="29">
        <v>2</v>
      </c>
      <c r="B11" s="91"/>
      <c r="C11" s="92" t="s">
        <v>211</v>
      </c>
      <c r="D11" s="92" t="s">
        <v>179</v>
      </c>
      <c r="E11" s="93" t="s">
        <v>14</v>
      </c>
      <c r="F11" s="93">
        <v>2</v>
      </c>
      <c r="G11" s="93"/>
      <c r="H11" s="93"/>
      <c r="I11" s="94">
        <f>(170*2*16)/60</f>
        <v>90.666666666666671</v>
      </c>
      <c r="J11" s="91" t="s">
        <v>14</v>
      </c>
      <c r="K11" s="91" t="s">
        <v>14</v>
      </c>
      <c r="L11" s="91" t="s">
        <v>14</v>
      </c>
      <c r="M11" s="91"/>
      <c r="N11" s="91" t="s">
        <v>325</v>
      </c>
      <c r="O11" s="95" t="s">
        <v>326</v>
      </c>
    </row>
    <row r="12" spans="1:16" ht="24" x14ac:dyDescent="0.25">
      <c r="A12" s="29">
        <v>3</v>
      </c>
      <c r="B12" s="91"/>
      <c r="C12" s="92" t="s">
        <v>212</v>
      </c>
      <c r="D12" s="92" t="s">
        <v>538</v>
      </c>
      <c r="E12" s="93" t="s">
        <v>14</v>
      </c>
      <c r="F12" s="93">
        <v>3</v>
      </c>
      <c r="G12" s="93"/>
      <c r="H12" s="93"/>
      <c r="I12" s="94">
        <v>136</v>
      </c>
      <c r="J12" s="91" t="s">
        <v>14</v>
      </c>
      <c r="K12" s="91" t="s">
        <v>14</v>
      </c>
      <c r="L12" s="91" t="s">
        <v>14</v>
      </c>
      <c r="M12" s="91" t="s">
        <v>14</v>
      </c>
      <c r="N12" s="91" t="s">
        <v>325</v>
      </c>
      <c r="O12" s="95" t="s">
        <v>326</v>
      </c>
    </row>
    <row r="13" spans="1:16" ht="24" x14ac:dyDescent="0.25">
      <c r="A13" s="29">
        <v>4</v>
      </c>
      <c r="B13" s="91"/>
      <c r="C13" s="92" t="s">
        <v>213</v>
      </c>
      <c r="D13" s="92" t="s">
        <v>186</v>
      </c>
      <c r="E13" s="93" t="s">
        <v>14</v>
      </c>
      <c r="F13" s="93">
        <v>2</v>
      </c>
      <c r="G13" s="93"/>
      <c r="H13" s="93"/>
      <c r="I13" s="94">
        <f>(170*2*16)/60</f>
        <v>90.666666666666671</v>
      </c>
      <c r="J13" s="91" t="s">
        <v>14</v>
      </c>
      <c r="K13" s="91" t="s">
        <v>14</v>
      </c>
      <c r="L13" s="91" t="s">
        <v>14</v>
      </c>
      <c r="M13" s="91" t="s">
        <v>14</v>
      </c>
      <c r="N13" s="91" t="s">
        <v>325</v>
      </c>
      <c r="O13" s="95" t="s">
        <v>326</v>
      </c>
    </row>
    <row r="14" spans="1:16" ht="24" x14ac:dyDescent="0.25">
      <c r="A14" s="29">
        <v>5</v>
      </c>
      <c r="B14" s="91"/>
      <c r="C14" s="98" t="s">
        <v>221</v>
      </c>
      <c r="D14" s="98" t="s">
        <v>180</v>
      </c>
      <c r="E14" s="93" t="s">
        <v>14</v>
      </c>
      <c r="F14" s="93">
        <v>3</v>
      </c>
      <c r="G14" s="93"/>
      <c r="H14" s="93"/>
      <c r="I14" s="94">
        <v>136</v>
      </c>
      <c r="J14" s="91" t="s">
        <v>14</v>
      </c>
      <c r="K14" s="91" t="s">
        <v>14</v>
      </c>
      <c r="L14" s="91" t="s">
        <v>14</v>
      </c>
      <c r="M14" s="91" t="s">
        <v>14</v>
      </c>
      <c r="N14" s="91" t="s">
        <v>325</v>
      </c>
      <c r="O14" s="95" t="s">
        <v>326</v>
      </c>
    </row>
    <row r="15" spans="1:16" ht="24" x14ac:dyDescent="0.25">
      <c r="A15" s="29">
        <v>6</v>
      </c>
      <c r="B15" s="91"/>
      <c r="C15" s="98" t="s">
        <v>222</v>
      </c>
      <c r="D15" s="98" t="s">
        <v>199</v>
      </c>
      <c r="E15" s="93" t="s">
        <v>14</v>
      </c>
      <c r="F15" s="93">
        <v>3</v>
      </c>
      <c r="G15" s="93"/>
      <c r="H15" s="93"/>
      <c r="I15" s="94">
        <v>136</v>
      </c>
      <c r="J15" s="91" t="s">
        <v>14</v>
      </c>
      <c r="K15" s="91" t="s">
        <v>14</v>
      </c>
      <c r="L15" s="91" t="s">
        <v>14</v>
      </c>
      <c r="M15" s="91" t="s">
        <v>14</v>
      </c>
      <c r="N15" s="91" t="s">
        <v>325</v>
      </c>
      <c r="O15" s="95" t="s">
        <v>326</v>
      </c>
    </row>
    <row r="16" spans="1:16" ht="24" x14ac:dyDescent="0.25">
      <c r="A16" s="29">
        <v>7</v>
      </c>
      <c r="B16" s="91"/>
      <c r="C16" s="98" t="s">
        <v>223</v>
      </c>
      <c r="D16" s="98" t="s">
        <v>182</v>
      </c>
      <c r="E16" s="93" t="s">
        <v>14</v>
      </c>
      <c r="F16" s="93">
        <v>3</v>
      </c>
      <c r="G16" s="93"/>
      <c r="H16" s="93"/>
      <c r="I16" s="94">
        <v>136</v>
      </c>
      <c r="J16" s="91" t="s">
        <v>14</v>
      </c>
      <c r="K16" s="91" t="s">
        <v>14</v>
      </c>
      <c r="L16" s="91" t="s">
        <v>14</v>
      </c>
      <c r="M16" s="91" t="s">
        <v>14</v>
      </c>
      <c r="N16" s="91" t="s">
        <v>325</v>
      </c>
      <c r="O16" s="95" t="s">
        <v>326</v>
      </c>
    </row>
    <row r="17" spans="1:15" ht="25.5" x14ac:dyDescent="0.25">
      <c r="A17" s="29">
        <v>8</v>
      </c>
      <c r="B17" s="91"/>
      <c r="C17" s="98" t="s">
        <v>224</v>
      </c>
      <c r="D17" s="98" t="s">
        <v>218</v>
      </c>
      <c r="E17" s="93" t="s">
        <v>14</v>
      </c>
      <c r="F17" s="93">
        <v>3</v>
      </c>
      <c r="G17" s="93"/>
      <c r="H17" s="93"/>
      <c r="I17" s="94">
        <v>136</v>
      </c>
      <c r="J17" s="91" t="s">
        <v>14</v>
      </c>
      <c r="K17" s="91" t="s">
        <v>14</v>
      </c>
      <c r="L17" s="91" t="s">
        <v>14</v>
      </c>
      <c r="M17" s="91" t="s">
        <v>14</v>
      </c>
      <c r="N17" s="91" t="s">
        <v>325</v>
      </c>
      <c r="O17" s="95" t="s">
        <v>326</v>
      </c>
    </row>
    <row r="18" spans="1:15" ht="24" x14ac:dyDescent="0.25">
      <c r="A18" s="29">
        <v>9</v>
      </c>
      <c r="B18" s="91"/>
      <c r="C18" s="98" t="s">
        <v>225</v>
      </c>
      <c r="D18" s="98" t="s">
        <v>220</v>
      </c>
      <c r="E18" s="93" t="s">
        <v>14</v>
      </c>
      <c r="F18" s="93">
        <v>3</v>
      </c>
      <c r="G18" s="93"/>
      <c r="H18" s="93"/>
      <c r="I18" s="94">
        <v>136</v>
      </c>
      <c r="J18" s="91" t="s">
        <v>14</v>
      </c>
      <c r="K18" s="91" t="s">
        <v>14</v>
      </c>
      <c r="L18" s="91" t="s">
        <v>14</v>
      </c>
      <c r="M18" s="91" t="s">
        <v>14</v>
      </c>
      <c r="N18" s="91" t="s">
        <v>325</v>
      </c>
      <c r="O18" s="95" t="s">
        <v>326</v>
      </c>
    </row>
    <row r="19" spans="1:15" ht="24" x14ac:dyDescent="0.25">
      <c r="A19" s="29">
        <v>10</v>
      </c>
      <c r="B19" s="91"/>
      <c r="C19" s="98" t="s">
        <v>226</v>
      </c>
      <c r="D19" s="98" t="s">
        <v>219</v>
      </c>
      <c r="E19" s="93" t="s">
        <v>14</v>
      </c>
      <c r="F19" s="93">
        <v>3</v>
      </c>
      <c r="G19" s="93"/>
      <c r="H19" s="93"/>
      <c r="I19" s="94">
        <v>136</v>
      </c>
      <c r="J19" s="91" t="s">
        <v>14</v>
      </c>
      <c r="K19" s="91" t="s">
        <v>14</v>
      </c>
      <c r="L19" s="91" t="s">
        <v>14</v>
      </c>
      <c r="M19" s="91" t="s">
        <v>14</v>
      </c>
      <c r="N19" s="91" t="s">
        <v>325</v>
      </c>
      <c r="O19" s="95" t="s">
        <v>326</v>
      </c>
    </row>
    <row r="20" spans="1:15" ht="24" x14ac:dyDescent="0.25">
      <c r="A20" s="29">
        <v>11</v>
      </c>
      <c r="B20" s="91"/>
      <c r="C20" s="98" t="s">
        <v>227</v>
      </c>
      <c r="D20" s="98" t="s">
        <v>184</v>
      </c>
      <c r="E20" s="93" t="s">
        <v>14</v>
      </c>
      <c r="F20" s="93">
        <v>3</v>
      </c>
      <c r="G20" s="93"/>
      <c r="H20" s="93"/>
      <c r="I20" s="94">
        <v>136</v>
      </c>
      <c r="J20" s="91" t="s">
        <v>14</v>
      </c>
      <c r="K20" s="91" t="s">
        <v>14</v>
      </c>
      <c r="L20" s="91" t="s">
        <v>14</v>
      </c>
      <c r="M20" s="91" t="s">
        <v>14</v>
      </c>
      <c r="N20" s="91" t="s">
        <v>325</v>
      </c>
      <c r="O20" s="95" t="s">
        <v>326</v>
      </c>
    </row>
    <row r="21" spans="1:15" ht="25.5" x14ac:dyDescent="0.25">
      <c r="A21" s="29">
        <v>12</v>
      </c>
      <c r="B21" s="91"/>
      <c r="C21" s="98" t="s">
        <v>228</v>
      </c>
      <c r="D21" s="98" t="s">
        <v>183</v>
      </c>
      <c r="E21" s="93" t="s">
        <v>14</v>
      </c>
      <c r="F21" s="93">
        <v>3</v>
      </c>
      <c r="G21" s="93"/>
      <c r="H21" s="93"/>
      <c r="I21" s="94">
        <v>136</v>
      </c>
      <c r="J21" s="91" t="s">
        <v>14</v>
      </c>
      <c r="K21" s="91" t="s">
        <v>14</v>
      </c>
      <c r="L21" s="91" t="s">
        <v>14</v>
      </c>
      <c r="M21" s="91" t="s">
        <v>14</v>
      </c>
      <c r="N21" s="91" t="s">
        <v>325</v>
      </c>
      <c r="O21" s="95" t="s">
        <v>326</v>
      </c>
    </row>
    <row r="22" spans="1:15" ht="25.5" x14ac:dyDescent="0.25">
      <c r="A22" s="29">
        <v>13</v>
      </c>
      <c r="B22" s="91" t="s">
        <v>185</v>
      </c>
      <c r="C22" s="92" t="s">
        <v>214</v>
      </c>
      <c r="D22" s="92" t="s">
        <v>187</v>
      </c>
      <c r="E22" s="93" t="s">
        <v>14</v>
      </c>
      <c r="F22" s="93">
        <v>3</v>
      </c>
      <c r="G22" s="93"/>
      <c r="H22" s="93"/>
      <c r="I22" s="94">
        <v>136</v>
      </c>
      <c r="J22" s="91" t="s">
        <v>14</v>
      </c>
      <c r="K22" s="91" t="s">
        <v>14</v>
      </c>
      <c r="L22" s="91" t="s">
        <v>14</v>
      </c>
      <c r="M22" s="91"/>
      <c r="N22" s="91" t="s">
        <v>325</v>
      </c>
      <c r="O22" s="95" t="s">
        <v>326</v>
      </c>
    </row>
    <row r="23" spans="1:15" ht="24" x14ac:dyDescent="0.25">
      <c r="A23" s="29">
        <v>14</v>
      </c>
      <c r="B23" s="91"/>
      <c r="C23" s="92" t="s">
        <v>215</v>
      </c>
      <c r="D23" s="92" t="s">
        <v>188</v>
      </c>
      <c r="E23" s="93" t="s">
        <v>14</v>
      </c>
      <c r="F23" s="93">
        <v>2</v>
      </c>
      <c r="G23" s="93"/>
      <c r="H23" s="93"/>
      <c r="I23" s="94">
        <f>(170*2*16)/60</f>
        <v>90.666666666666671</v>
      </c>
      <c r="J23" s="91" t="s">
        <v>14</v>
      </c>
      <c r="K23" s="91" t="s">
        <v>14</v>
      </c>
      <c r="L23" s="91" t="s">
        <v>14</v>
      </c>
      <c r="M23" s="91" t="s">
        <v>14</v>
      </c>
      <c r="N23" s="91" t="s">
        <v>325</v>
      </c>
      <c r="O23" s="95" t="s">
        <v>326</v>
      </c>
    </row>
    <row r="24" spans="1:15" ht="24" x14ac:dyDescent="0.25">
      <c r="A24" s="29">
        <v>15</v>
      </c>
      <c r="B24" s="91"/>
      <c r="C24" s="98" t="s">
        <v>229</v>
      </c>
      <c r="D24" s="97" t="s">
        <v>189</v>
      </c>
      <c r="E24" s="93" t="s">
        <v>14</v>
      </c>
      <c r="F24" s="93">
        <v>3</v>
      </c>
      <c r="G24" s="93"/>
      <c r="H24" s="93"/>
      <c r="I24" s="94">
        <v>136</v>
      </c>
      <c r="J24" s="91" t="s">
        <v>14</v>
      </c>
      <c r="K24" s="91" t="s">
        <v>14</v>
      </c>
      <c r="L24" s="91" t="s">
        <v>14</v>
      </c>
      <c r="M24" s="91" t="s">
        <v>14</v>
      </c>
      <c r="N24" s="91" t="s">
        <v>325</v>
      </c>
      <c r="O24" s="95" t="s">
        <v>326</v>
      </c>
    </row>
    <row r="25" spans="1:15" ht="24" x14ac:dyDescent="0.25">
      <c r="A25" s="29">
        <v>16</v>
      </c>
      <c r="B25" s="91"/>
      <c r="C25" s="98" t="s">
        <v>230</v>
      </c>
      <c r="D25" s="97" t="s">
        <v>190</v>
      </c>
      <c r="E25" s="93" t="s">
        <v>14</v>
      </c>
      <c r="F25" s="93">
        <v>3</v>
      </c>
      <c r="G25" s="93"/>
      <c r="H25" s="93"/>
      <c r="I25" s="94">
        <v>136</v>
      </c>
      <c r="J25" s="91" t="s">
        <v>14</v>
      </c>
      <c r="K25" s="91" t="s">
        <v>14</v>
      </c>
      <c r="L25" s="91" t="s">
        <v>14</v>
      </c>
      <c r="M25" s="91" t="s">
        <v>14</v>
      </c>
      <c r="N25" s="91" t="s">
        <v>325</v>
      </c>
      <c r="O25" s="95" t="s">
        <v>326</v>
      </c>
    </row>
    <row r="26" spans="1:15" ht="24" x14ac:dyDescent="0.25">
      <c r="A26" s="29">
        <v>17</v>
      </c>
      <c r="B26" s="91"/>
      <c r="C26" s="98" t="s">
        <v>231</v>
      </c>
      <c r="D26" s="97" t="s">
        <v>191</v>
      </c>
      <c r="E26" s="93" t="s">
        <v>14</v>
      </c>
      <c r="F26" s="93">
        <v>3</v>
      </c>
      <c r="G26" s="93"/>
      <c r="H26" s="93"/>
      <c r="I26" s="94">
        <v>136</v>
      </c>
      <c r="J26" s="91" t="s">
        <v>14</v>
      </c>
      <c r="K26" s="91" t="s">
        <v>14</v>
      </c>
      <c r="L26" s="91" t="s">
        <v>14</v>
      </c>
      <c r="M26" s="91" t="s">
        <v>14</v>
      </c>
      <c r="N26" s="91" t="s">
        <v>325</v>
      </c>
      <c r="O26" s="95" t="s">
        <v>326</v>
      </c>
    </row>
    <row r="27" spans="1:15" ht="24" x14ac:dyDescent="0.25">
      <c r="A27" s="29">
        <v>18</v>
      </c>
      <c r="B27" s="91"/>
      <c r="C27" s="98" t="s">
        <v>232</v>
      </c>
      <c r="D27" s="97" t="s">
        <v>192</v>
      </c>
      <c r="E27" s="93" t="s">
        <v>14</v>
      </c>
      <c r="F27" s="93">
        <v>3</v>
      </c>
      <c r="G27" s="93"/>
      <c r="H27" s="93"/>
      <c r="I27" s="94">
        <v>136</v>
      </c>
      <c r="J27" s="91" t="s">
        <v>14</v>
      </c>
      <c r="K27" s="91" t="s">
        <v>14</v>
      </c>
      <c r="L27" s="91" t="s">
        <v>14</v>
      </c>
      <c r="M27" s="91" t="s">
        <v>14</v>
      </c>
      <c r="N27" s="91" t="s">
        <v>325</v>
      </c>
      <c r="O27" s="95" t="s">
        <v>326</v>
      </c>
    </row>
    <row r="28" spans="1:15" ht="25.5" x14ac:dyDescent="0.25">
      <c r="A28" s="29">
        <v>19</v>
      </c>
      <c r="B28" s="91"/>
      <c r="C28" s="98" t="s">
        <v>233</v>
      </c>
      <c r="D28" s="97" t="s">
        <v>237</v>
      </c>
      <c r="E28" s="93" t="s">
        <v>14</v>
      </c>
      <c r="F28" s="93">
        <v>3</v>
      </c>
      <c r="G28" s="93"/>
      <c r="H28" s="93"/>
      <c r="I28" s="94">
        <v>136</v>
      </c>
      <c r="J28" s="91" t="s">
        <v>14</v>
      </c>
      <c r="K28" s="91" t="s">
        <v>14</v>
      </c>
      <c r="L28" s="91" t="s">
        <v>14</v>
      </c>
      <c r="M28" s="91" t="s">
        <v>14</v>
      </c>
      <c r="N28" s="91" t="s">
        <v>325</v>
      </c>
      <c r="O28" s="95" t="s">
        <v>326</v>
      </c>
    </row>
    <row r="29" spans="1:15" ht="25.5" x14ac:dyDescent="0.25">
      <c r="A29" s="29">
        <v>20</v>
      </c>
      <c r="B29" s="91"/>
      <c r="C29" s="98" t="s">
        <v>234</v>
      </c>
      <c r="D29" s="97" t="s">
        <v>238</v>
      </c>
      <c r="E29" s="93" t="s">
        <v>14</v>
      </c>
      <c r="F29" s="93">
        <v>3</v>
      </c>
      <c r="G29" s="93"/>
      <c r="H29" s="93"/>
      <c r="I29" s="94">
        <v>136</v>
      </c>
      <c r="J29" s="91" t="s">
        <v>14</v>
      </c>
      <c r="K29" s="91" t="s">
        <v>14</v>
      </c>
      <c r="L29" s="91" t="s">
        <v>14</v>
      </c>
      <c r="M29" s="91" t="s">
        <v>14</v>
      </c>
      <c r="N29" s="91" t="s">
        <v>325</v>
      </c>
      <c r="O29" s="95" t="s">
        <v>326</v>
      </c>
    </row>
    <row r="30" spans="1:15" ht="24" x14ac:dyDescent="0.25">
      <c r="A30" s="29">
        <v>21</v>
      </c>
      <c r="B30" s="91"/>
      <c r="C30" s="98" t="s">
        <v>235</v>
      </c>
      <c r="D30" s="97" t="s">
        <v>193</v>
      </c>
      <c r="E30" s="93" t="s">
        <v>14</v>
      </c>
      <c r="F30" s="93">
        <v>3</v>
      </c>
      <c r="G30" s="93"/>
      <c r="H30" s="93"/>
      <c r="I30" s="94">
        <v>136</v>
      </c>
      <c r="J30" s="91" t="s">
        <v>14</v>
      </c>
      <c r="K30" s="91" t="s">
        <v>14</v>
      </c>
      <c r="L30" s="91" t="s">
        <v>14</v>
      </c>
      <c r="M30" s="91" t="s">
        <v>14</v>
      </c>
      <c r="N30" s="91" t="s">
        <v>325</v>
      </c>
      <c r="O30" s="95" t="s">
        <v>326</v>
      </c>
    </row>
    <row r="31" spans="1:15" ht="24" x14ac:dyDescent="0.25">
      <c r="A31" s="29">
        <v>22</v>
      </c>
      <c r="B31" s="91"/>
      <c r="C31" s="98" t="s">
        <v>236</v>
      </c>
      <c r="D31" s="97" t="s">
        <v>194</v>
      </c>
      <c r="E31" s="93" t="s">
        <v>14</v>
      </c>
      <c r="F31" s="93">
        <v>3</v>
      </c>
      <c r="G31" s="93"/>
      <c r="H31" s="93"/>
      <c r="I31" s="94">
        <v>136</v>
      </c>
      <c r="J31" s="91" t="s">
        <v>14</v>
      </c>
      <c r="K31" s="91" t="s">
        <v>14</v>
      </c>
      <c r="L31" s="91" t="s">
        <v>14</v>
      </c>
      <c r="M31" s="91" t="s">
        <v>14</v>
      </c>
      <c r="N31" s="91" t="s">
        <v>325</v>
      </c>
      <c r="O31" s="95" t="s">
        <v>326</v>
      </c>
    </row>
    <row r="32" spans="1:15" ht="24" x14ac:dyDescent="0.25">
      <c r="A32" s="29">
        <v>23</v>
      </c>
      <c r="B32" s="91" t="s">
        <v>196</v>
      </c>
      <c r="C32" s="92" t="s">
        <v>216</v>
      </c>
      <c r="D32" s="92" t="s">
        <v>181</v>
      </c>
      <c r="E32" s="93" t="s">
        <v>14</v>
      </c>
      <c r="F32" s="93">
        <v>3</v>
      </c>
      <c r="G32" s="93"/>
      <c r="H32" s="93"/>
      <c r="I32" s="94">
        <v>136</v>
      </c>
      <c r="J32" s="91" t="s">
        <v>14</v>
      </c>
      <c r="K32" s="91" t="s">
        <v>14</v>
      </c>
      <c r="L32" s="91" t="s">
        <v>14</v>
      </c>
      <c r="M32" s="91"/>
      <c r="N32" s="91" t="s">
        <v>325</v>
      </c>
      <c r="O32" s="95" t="s">
        <v>326</v>
      </c>
    </row>
    <row r="33" spans="1:15" ht="24" x14ac:dyDescent="0.25">
      <c r="A33" s="29">
        <v>24</v>
      </c>
      <c r="B33" s="91"/>
      <c r="C33" s="92" t="s">
        <v>217</v>
      </c>
      <c r="D33" s="92" t="s">
        <v>195</v>
      </c>
      <c r="E33" s="93" t="s">
        <v>14</v>
      </c>
      <c r="F33" s="93">
        <v>2</v>
      </c>
      <c r="G33" s="93"/>
      <c r="H33" s="93"/>
      <c r="I33" s="94">
        <f>(170*2*16)/60</f>
        <v>90.666666666666671</v>
      </c>
      <c r="J33" s="91" t="s">
        <v>14</v>
      </c>
      <c r="K33" s="91" t="s">
        <v>14</v>
      </c>
      <c r="L33" s="91" t="s">
        <v>14</v>
      </c>
      <c r="M33" s="91" t="s">
        <v>14</v>
      </c>
      <c r="N33" s="91" t="s">
        <v>325</v>
      </c>
      <c r="O33" s="95" t="s">
        <v>326</v>
      </c>
    </row>
    <row r="34" spans="1:15" ht="24" x14ac:dyDescent="0.25">
      <c r="A34" s="29">
        <v>25</v>
      </c>
      <c r="B34" s="91"/>
      <c r="C34" s="97" t="s">
        <v>239</v>
      </c>
      <c r="D34" s="97" t="s">
        <v>197</v>
      </c>
      <c r="E34" s="93" t="s">
        <v>14</v>
      </c>
      <c r="F34" s="93">
        <v>3</v>
      </c>
      <c r="G34" s="93"/>
      <c r="H34" s="93"/>
      <c r="I34" s="94">
        <v>136</v>
      </c>
      <c r="J34" s="91" t="s">
        <v>14</v>
      </c>
      <c r="K34" s="91" t="s">
        <v>14</v>
      </c>
      <c r="L34" s="91" t="s">
        <v>14</v>
      </c>
      <c r="M34" s="91" t="s">
        <v>14</v>
      </c>
      <c r="N34" s="91" t="s">
        <v>325</v>
      </c>
      <c r="O34" s="95" t="s">
        <v>326</v>
      </c>
    </row>
    <row r="35" spans="1:15" ht="24" x14ac:dyDescent="0.25">
      <c r="A35" s="29">
        <v>26</v>
      </c>
      <c r="B35" s="91"/>
      <c r="C35" s="97" t="s">
        <v>240</v>
      </c>
      <c r="D35" s="97" t="s">
        <v>198</v>
      </c>
      <c r="E35" s="93" t="s">
        <v>14</v>
      </c>
      <c r="F35" s="93">
        <v>3</v>
      </c>
      <c r="G35" s="93"/>
      <c r="H35" s="93"/>
      <c r="I35" s="94">
        <v>136</v>
      </c>
      <c r="J35" s="91" t="s">
        <v>14</v>
      </c>
      <c r="K35" s="91" t="s">
        <v>14</v>
      </c>
      <c r="L35" s="91" t="s">
        <v>14</v>
      </c>
      <c r="M35" s="91" t="s">
        <v>14</v>
      </c>
      <c r="N35" s="91" t="s">
        <v>325</v>
      </c>
      <c r="O35" s="95" t="s">
        <v>326</v>
      </c>
    </row>
    <row r="36" spans="1:15" ht="24" x14ac:dyDescent="0.25">
      <c r="A36" s="29">
        <v>27</v>
      </c>
      <c r="B36" s="96"/>
      <c r="C36" s="97" t="s">
        <v>241</v>
      </c>
      <c r="D36" s="97" t="s">
        <v>200</v>
      </c>
      <c r="E36" s="93" t="s">
        <v>14</v>
      </c>
      <c r="F36" s="93">
        <v>3</v>
      </c>
      <c r="G36" s="93"/>
      <c r="H36" s="93"/>
      <c r="I36" s="94">
        <v>136</v>
      </c>
      <c r="J36" s="91" t="s">
        <v>14</v>
      </c>
      <c r="K36" s="91" t="s">
        <v>14</v>
      </c>
      <c r="L36" s="91" t="s">
        <v>14</v>
      </c>
      <c r="M36" s="91" t="s">
        <v>14</v>
      </c>
      <c r="N36" s="91" t="s">
        <v>325</v>
      </c>
      <c r="O36" s="95" t="s">
        <v>326</v>
      </c>
    </row>
    <row r="37" spans="1:15" ht="24" x14ac:dyDescent="0.25">
      <c r="A37" s="29">
        <v>28</v>
      </c>
      <c r="B37" s="91"/>
      <c r="C37" s="97" t="s">
        <v>242</v>
      </c>
      <c r="D37" s="97" t="s">
        <v>201</v>
      </c>
      <c r="E37" s="93" t="s">
        <v>14</v>
      </c>
      <c r="F37" s="93">
        <v>3</v>
      </c>
      <c r="G37" s="93"/>
      <c r="H37" s="93"/>
      <c r="I37" s="94">
        <v>136</v>
      </c>
      <c r="J37" s="91" t="s">
        <v>14</v>
      </c>
      <c r="K37" s="91" t="s">
        <v>14</v>
      </c>
      <c r="L37" s="91" t="s">
        <v>14</v>
      </c>
      <c r="M37" s="91" t="s">
        <v>14</v>
      </c>
      <c r="N37" s="91" t="s">
        <v>325</v>
      </c>
      <c r="O37" s="95" t="s">
        <v>326</v>
      </c>
    </row>
    <row r="38" spans="1:15" ht="25.5" x14ac:dyDescent="0.25">
      <c r="A38" s="29">
        <v>29</v>
      </c>
      <c r="B38" s="91"/>
      <c r="C38" s="97" t="s">
        <v>243</v>
      </c>
      <c r="D38" s="97" t="s">
        <v>244</v>
      </c>
      <c r="E38" s="93" t="s">
        <v>14</v>
      </c>
      <c r="F38" s="93">
        <v>3</v>
      </c>
      <c r="G38" s="93"/>
      <c r="H38" s="93"/>
      <c r="I38" s="94">
        <v>136</v>
      </c>
      <c r="J38" s="91" t="s">
        <v>14</v>
      </c>
      <c r="K38" s="91" t="s">
        <v>14</v>
      </c>
      <c r="L38" s="91" t="s">
        <v>14</v>
      </c>
      <c r="M38" s="91" t="s">
        <v>14</v>
      </c>
      <c r="N38" s="91" t="s">
        <v>325</v>
      </c>
      <c r="O38" s="95" t="s">
        <v>326</v>
      </c>
    </row>
    <row r="39" spans="1:15" ht="25.5" x14ac:dyDescent="0.25">
      <c r="A39" s="29">
        <v>30</v>
      </c>
      <c r="B39" s="91"/>
      <c r="C39" s="99" t="s">
        <v>245</v>
      </c>
      <c r="D39" s="97" t="s">
        <v>202</v>
      </c>
      <c r="E39" s="93" t="s">
        <v>14</v>
      </c>
      <c r="F39" s="93">
        <v>3</v>
      </c>
      <c r="G39" s="92"/>
      <c r="H39" s="93"/>
      <c r="I39" s="94">
        <v>136</v>
      </c>
      <c r="J39" s="91" t="s">
        <v>14</v>
      </c>
      <c r="K39" s="91" t="s">
        <v>14</v>
      </c>
      <c r="L39" s="91" t="s">
        <v>14</v>
      </c>
      <c r="M39" s="91" t="s">
        <v>14</v>
      </c>
      <c r="N39" s="91" t="s">
        <v>325</v>
      </c>
      <c r="O39" s="95" t="s">
        <v>326</v>
      </c>
    </row>
    <row r="40" spans="1:15" ht="25.5" customHeight="1" x14ac:dyDescent="0.25">
      <c r="A40" s="29">
        <v>31</v>
      </c>
      <c r="B40" s="91"/>
      <c r="C40" s="99" t="s">
        <v>246</v>
      </c>
      <c r="D40" s="97" t="s">
        <v>247</v>
      </c>
      <c r="E40" s="93" t="s">
        <v>14</v>
      </c>
      <c r="F40" s="93">
        <v>3</v>
      </c>
      <c r="G40" s="93"/>
      <c r="H40" s="93"/>
      <c r="I40" s="94">
        <v>136</v>
      </c>
      <c r="J40" s="91" t="s">
        <v>14</v>
      </c>
      <c r="K40" s="91" t="s">
        <v>14</v>
      </c>
      <c r="L40" s="91" t="s">
        <v>14</v>
      </c>
      <c r="M40" s="91" t="s">
        <v>14</v>
      </c>
      <c r="N40" s="91" t="s">
        <v>325</v>
      </c>
      <c r="O40" s="95" t="s">
        <v>326</v>
      </c>
    </row>
    <row r="41" spans="1:15" ht="24" x14ac:dyDescent="0.25">
      <c r="A41" s="29">
        <v>32</v>
      </c>
      <c r="B41" s="91"/>
      <c r="C41" s="99" t="s">
        <v>248</v>
      </c>
      <c r="D41" s="99" t="s">
        <v>203</v>
      </c>
      <c r="E41" s="93" t="s">
        <v>14</v>
      </c>
      <c r="F41" s="93">
        <v>3</v>
      </c>
      <c r="G41" s="93"/>
      <c r="H41" s="93"/>
      <c r="I41" s="94">
        <v>136</v>
      </c>
      <c r="J41" s="91" t="s">
        <v>14</v>
      </c>
      <c r="K41" s="91" t="s">
        <v>14</v>
      </c>
      <c r="L41" s="91" t="s">
        <v>14</v>
      </c>
      <c r="M41" s="91" t="s">
        <v>14</v>
      </c>
      <c r="N41" s="91" t="s">
        <v>325</v>
      </c>
      <c r="O41" s="95" t="s">
        <v>326</v>
      </c>
    </row>
    <row r="42" spans="1:15" ht="24" x14ac:dyDescent="0.25">
      <c r="A42" s="29">
        <v>33</v>
      </c>
      <c r="B42" s="91" t="s">
        <v>250</v>
      </c>
      <c r="C42" s="97" t="s">
        <v>249</v>
      </c>
      <c r="D42" s="97" t="s">
        <v>204</v>
      </c>
      <c r="E42" s="93" t="s">
        <v>14</v>
      </c>
      <c r="F42" s="93">
        <v>6</v>
      </c>
      <c r="G42" s="93">
        <v>2</v>
      </c>
      <c r="H42" s="93">
        <v>4</v>
      </c>
      <c r="I42" s="94">
        <f>(170*6*16)/60</f>
        <v>272</v>
      </c>
      <c r="J42" s="91" t="s">
        <v>14</v>
      </c>
      <c r="K42" s="91" t="s">
        <v>14</v>
      </c>
      <c r="L42" s="91" t="s">
        <v>14</v>
      </c>
      <c r="M42" s="91" t="s">
        <v>14</v>
      </c>
      <c r="N42" s="91" t="s">
        <v>325</v>
      </c>
      <c r="O42" s="95" t="s">
        <v>326</v>
      </c>
    </row>
    <row r="43" spans="1:15" x14ac:dyDescent="0.25">
      <c r="A43" s="29" t="s">
        <v>33</v>
      </c>
      <c r="B43" s="91"/>
      <c r="C43" s="100"/>
      <c r="D43" s="101"/>
      <c r="E43" s="93"/>
      <c r="F43" s="93"/>
      <c r="G43" s="93"/>
      <c r="H43" s="93"/>
      <c r="I43" s="91"/>
      <c r="J43" s="93"/>
      <c r="K43" s="93"/>
      <c r="L43" s="91"/>
      <c r="M43" s="91"/>
      <c r="N43" s="91"/>
      <c r="O43" s="95"/>
    </row>
  </sheetData>
  <mergeCells count="10">
    <mergeCell ref="I7:I8"/>
    <mergeCell ref="J7:M7"/>
    <mergeCell ref="N7:N8"/>
    <mergeCell ref="O7:O8"/>
    <mergeCell ref="A7:A8"/>
    <mergeCell ref="B7:B8"/>
    <mergeCell ref="C7:C8"/>
    <mergeCell ref="D7:D8"/>
    <mergeCell ref="E7:E8"/>
    <mergeCell ref="F7:H7"/>
  </mergeCells>
  <phoneticPr fontId="22" type="noConversion"/>
  <dataValidations count="1">
    <dataValidation type="list" allowBlank="1" showInputMessage="1" showErrorMessage="1" sqref="E10:E43 J10:M43" xr:uid="{00000000-0002-0000-0400-000000000000}">
      <formula1>$A$4:$A$5</formula1>
    </dataValidation>
  </dataValidations>
  <hyperlinks>
    <hyperlink ref="P1" location="'Daftar Tabel'!A1" display="&lt;&lt;&lt; Daftar Tabel" xr:uid="{00000000-0004-0000-0400-000000000000}"/>
  </hyperlink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1"/>
  <sheetViews>
    <sheetView zoomScale="95" zoomScaleNormal="95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E35" sqref="E35"/>
    </sheetView>
  </sheetViews>
  <sheetFormatPr defaultColWidth="8.85546875" defaultRowHeight="15" x14ac:dyDescent="0.25"/>
  <cols>
    <col min="1" max="1" width="5.5703125" style="3" customWidth="1"/>
    <col min="2" max="2" width="31.42578125" style="3" customWidth="1"/>
    <col min="3" max="3" width="40.42578125" style="3" customWidth="1"/>
    <col min="4" max="4" width="23.28515625" style="54" customWidth="1"/>
    <col min="5" max="5" width="21.7109375" style="54" customWidth="1"/>
    <col min="6" max="6" width="28.85546875" style="3" customWidth="1"/>
    <col min="7" max="7" width="21.5703125" style="3" customWidth="1"/>
    <col min="8" max="8" width="14.5703125" style="3" bestFit="1" customWidth="1"/>
    <col min="9" max="9" width="8.85546875" style="3"/>
    <col min="10" max="11" width="10.42578125" style="54" customWidth="1"/>
    <col min="12" max="16384" width="8.85546875" style="3"/>
  </cols>
  <sheetData>
    <row r="1" spans="1:12" x14ac:dyDescent="0.25">
      <c r="A1" s="25" t="s">
        <v>131</v>
      </c>
      <c r="H1" s="19" t="s">
        <v>12</v>
      </c>
    </row>
    <row r="2" spans="1:12" x14ac:dyDescent="0.25">
      <c r="A2" s="25"/>
    </row>
    <row r="3" spans="1:12" ht="14.65" customHeight="1" x14ac:dyDescent="0.25">
      <c r="A3" s="153" t="s">
        <v>15</v>
      </c>
      <c r="B3" s="153" t="s">
        <v>132</v>
      </c>
      <c r="C3" s="153" t="s">
        <v>133</v>
      </c>
      <c r="D3" s="153" t="s">
        <v>136</v>
      </c>
      <c r="E3" s="153"/>
      <c r="F3" s="153" t="s">
        <v>134</v>
      </c>
      <c r="G3" s="153" t="s">
        <v>135</v>
      </c>
    </row>
    <row r="4" spans="1:12" x14ac:dyDescent="0.25">
      <c r="A4" s="153"/>
      <c r="B4" s="153"/>
      <c r="C4" s="153"/>
      <c r="D4" s="45" t="s">
        <v>19</v>
      </c>
      <c r="E4" s="45" t="s">
        <v>11</v>
      </c>
      <c r="F4" s="153"/>
      <c r="G4" s="153"/>
    </row>
    <row r="5" spans="1:12" x14ac:dyDescent="0.2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</row>
    <row r="6" spans="1:12" ht="102.6" customHeight="1" x14ac:dyDescent="0.25">
      <c r="A6" s="24">
        <v>1</v>
      </c>
      <c r="B6" s="102" t="s">
        <v>474</v>
      </c>
      <c r="C6" s="102" t="s">
        <v>505</v>
      </c>
      <c r="D6" s="103" t="s">
        <v>426</v>
      </c>
      <c r="E6" s="103" t="s">
        <v>427</v>
      </c>
      <c r="F6" s="104" t="s">
        <v>498</v>
      </c>
      <c r="G6" s="102" t="s">
        <v>476</v>
      </c>
      <c r="H6" s="59"/>
    </row>
    <row r="7" spans="1:12" ht="89.1" customHeight="1" x14ac:dyDescent="0.25">
      <c r="A7" s="24"/>
      <c r="B7" s="102"/>
      <c r="C7" s="105" t="s">
        <v>504</v>
      </c>
      <c r="D7" s="103" t="s">
        <v>523</v>
      </c>
      <c r="E7" s="103" t="s">
        <v>524</v>
      </c>
      <c r="F7" s="104" t="s">
        <v>529</v>
      </c>
      <c r="G7" s="106" t="s">
        <v>528</v>
      </c>
      <c r="H7" s="59"/>
    </row>
    <row r="8" spans="1:12" ht="82.5" customHeight="1" x14ac:dyDescent="0.25">
      <c r="A8" s="24"/>
      <c r="B8" s="102"/>
      <c r="C8" s="102" t="s">
        <v>527</v>
      </c>
      <c r="D8" s="107" t="s">
        <v>525</v>
      </c>
      <c r="E8" s="107" t="s">
        <v>526</v>
      </c>
      <c r="F8" s="104" t="s">
        <v>529</v>
      </c>
      <c r="G8" s="106" t="s">
        <v>528</v>
      </c>
      <c r="H8" s="59"/>
    </row>
    <row r="9" spans="1:12" ht="77.099999999999994" customHeight="1" x14ac:dyDescent="0.25">
      <c r="A9" s="24">
        <v>2</v>
      </c>
      <c r="B9" s="102" t="s">
        <v>462</v>
      </c>
      <c r="C9" s="102" t="s">
        <v>429</v>
      </c>
      <c r="D9" s="103" t="s">
        <v>430</v>
      </c>
      <c r="E9" s="103" t="s">
        <v>432</v>
      </c>
      <c r="F9" s="104" t="s">
        <v>463</v>
      </c>
      <c r="G9" s="102" t="s">
        <v>476</v>
      </c>
      <c r="H9" s="59"/>
      <c r="J9" s="60"/>
      <c r="K9" s="60"/>
    </row>
    <row r="10" spans="1:12" ht="90.6" customHeight="1" x14ac:dyDescent="0.25">
      <c r="B10" s="102"/>
      <c r="C10" s="102" t="s">
        <v>464</v>
      </c>
      <c r="D10" s="103" t="s">
        <v>428</v>
      </c>
      <c r="E10" s="103" t="s">
        <v>428</v>
      </c>
      <c r="F10" s="104" t="s">
        <v>431</v>
      </c>
      <c r="G10" s="104" t="s">
        <v>477</v>
      </c>
      <c r="H10" s="59"/>
      <c r="J10" s="60"/>
      <c r="K10" s="60"/>
      <c r="L10" s="60"/>
    </row>
    <row r="11" spans="1:12" ht="90.6" customHeight="1" x14ac:dyDescent="0.25">
      <c r="B11" s="102"/>
      <c r="C11" s="102" t="s">
        <v>461</v>
      </c>
      <c r="D11" s="103" t="s">
        <v>461</v>
      </c>
      <c r="E11" s="103" t="s">
        <v>423</v>
      </c>
      <c r="F11" s="108" t="s">
        <v>497</v>
      </c>
      <c r="G11" s="104" t="s">
        <v>475</v>
      </c>
      <c r="H11" s="59"/>
      <c r="J11" s="60"/>
      <c r="K11" s="60"/>
      <c r="L11" s="60"/>
    </row>
    <row r="12" spans="1:12" ht="51.95" customHeight="1" x14ac:dyDescent="0.25">
      <c r="A12" s="24">
        <v>3</v>
      </c>
      <c r="B12" s="102" t="s">
        <v>205</v>
      </c>
      <c r="C12" s="102" t="s">
        <v>435</v>
      </c>
      <c r="D12" s="108" t="s">
        <v>433</v>
      </c>
      <c r="E12" s="108" t="s">
        <v>433</v>
      </c>
      <c r="F12" s="104" t="s">
        <v>434</v>
      </c>
      <c r="G12" s="102" t="s">
        <v>478</v>
      </c>
      <c r="H12" s="59"/>
    </row>
    <row r="13" spans="1:12" ht="59.1" customHeight="1" x14ac:dyDescent="0.25">
      <c r="A13" s="24"/>
      <c r="B13" s="102"/>
      <c r="C13" s="102" t="s">
        <v>465</v>
      </c>
      <c r="D13" s="109" t="s">
        <v>424</v>
      </c>
      <c r="E13" s="109" t="s">
        <v>425</v>
      </c>
      <c r="F13" s="102" t="s">
        <v>466</v>
      </c>
      <c r="G13" s="102" t="s">
        <v>479</v>
      </c>
      <c r="J13" s="3"/>
      <c r="K13" s="3"/>
    </row>
    <row r="14" spans="1:12" ht="57.95" customHeight="1" x14ac:dyDescent="0.25">
      <c r="A14" s="24"/>
      <c r="B14" s="102"/>
      <c r="C14" s="110" t="s">
        <v>506</v>
      </c>
      <c r="D14" s="109" t="s">
        <v>512</v>
      </c>
      <c r="E14" s="109" t="s">
        <v>513</v>
      </c>
      <c r="F14" s="111" t="s">
        <v>514</v>
      </c>
      <c r="G14" s="112" t="s">
        <v>515</v>
      </c>
      <c r="H14" s="59"/>
    </row>
    <row r="15" spans="1:12" ht="105" x14ac:dyDescent="0.25">
      <c r="A15" s="24">
        <v>4</v>
      </c>
      <c r="B15" s="102" t="s">
        <v>467</v>
      </c>
      <c r="C15" s="102" t="s">
        <v>209</v>
      </c>
      <c r="D15" s="103" t="s">
        <v>436</v>
      </c>
      <c r="E15" s="103" t="s">
        <v>436</v>
      </c>
      <c r="F15" s="104" t="s">
        <v>549</v>
      </c>
      <c r="G15" s="102" t="s">
        <v>476</v>
      </c>
      <c r="H15" s="59"/>
    </row>
    <row r="16" spans="1:12" ht="120" x14ac:dyDescent="0.25">
      <c r="A16" s="24">
        <v>5</v>
      </c>
      <c r="B16" s="102" t="s">
        <v>468</v>
      </c>
      <c r="C16" s="113" t="s">
        <v>516</v>
      </c>
      <c r="D16" s="112" t="s">
        <v>517</v>
      </c>
      <c r="E16" s="112" t="s">
        <v>518</v>
      </c>
      <c r="F16" s="104" t="s">
        <v>519</v>
      </c>
      <c r="G16" s="102" t="s">
        <v>480</v>
      </c>
      <c r="H16" s="59"/>
    </row>
    <row r="17" spans="1:8" ht="45" x14ac:dyDescent="0.25">
      <c r="A17" s="24"/>
      <c r="B17" s="102"/>
      <c r="C17" s="102" t="s">
        <v>452</v>
      </c>
      <c r="D17" s="114" t="s">
        <v>494</v>
      </c>
      <c r="E17" s="114" t="s">
        <v>494</v>
      </c>
      <c r="F17" s="104" t="s">
        <v>530</v>
      </c>
      <c r="G17" s="102" t="s">
        <v>480</v>
      </c>
      <c r="H17" s="59"/>
    </row>
    <row r="18" spans="1:8" ht="60" x14ac:dyDescent="0.25">
      <c r="A18" s="24">
        <v>6</v>
      </c>
      <c r="B18" s="102" t="s">
        <v>469</v>
      </c>
      <c r="C18" s="102" t="s">
        <v>437</v>
      </c>
      <c r="D18" s="103" t="s">
        <v>438</v>
      </c>
      <c r="E18" s="103" t="s">
        <v>438</v>
      </c>
      <c r="F18" s="104" t="s">
        <v>470</v>
      </c>
      <c r="G18" s="102" t="s">
        <v>476</v>
      </c>
      <c r="H18" s="59"/>
    </row>
    <row r="19" spans="1:8" ht="72" customHeight="1" x14ac:dyDescent="0.25">
      <c r="A19" s="24">
        <v>7</v>
      </c>
      <c r="B19" s="102" t="s">
        <v>206</v>
      </c>
      <c r="C19" s="102" t="s">
        <v>440</v>
      </c>
      <c r="D19" s="107" t="s">
        <v>439</v>
      </c>
      <c r="E19" s="107" t="s">
        <v>439</v>
      </c>
      <c r="F19" s="102" t="s">
        <v>471</v>
      </c>
      <c r="G19" s="102" t="s">
        <v>476</v>
      </c>
      <c r="H19" s="59"/>
    </row>
    <row r="20" spans="1:8" ht="85.5" customHeight="1" x14ac:dyDescent="0.25">
      <c r="A20" s="24">
        <v>8</v>
      </c>
      <c r="B20" s="102" t="s">
        <v>207</v>
      </c>
      <c r="C20" s="102" t="s">
        <v>441</v>
      </c>
      <c r="D20" s="115" t="s">
        <v>539</v>
      </c>
      <c r="E20" s="115" t="s">
        <v>554</v>
      </c>
      <c r="F20" s="110" t="s">
        <v>548</v>
      </c>
      <c r="G20" s="102" t="s">
        <v>476</v>
      </c>
      <c r="H20" s="59"/>
    </row>
    <row r="21" spans="1:8" ht="69.95" customHeight="1" x14ac:dyDescent="0.25">
      <c r="A21" s="24"/>
      <c r="B21" s="102"/>
      <c r="C21" s="102" t="s">
        <v>442</v>
      </c>
      <c r="D21" s="115" t="s">
        <v>443</v>
      </c>
      <c r="E21" s="115" t="s">
        <v>444</v>
      </c>
      <c r="F21" s="116" t="s">
        <v>495</v>
      </c>
      <c r="G21" s="102" t="s">
        <v>476</v>
      </c>
      <c r="H21" s="59"/>
    </row>
    <row r="22" spans="1:8" ht="75" x14ac:dyDescent="0.25">
      <c r="A22" s="24"/>
      <c r="B22" s="102"/>
      <c r="C22" s="102" t="s">
        <v>507</v>
      </c>
      <c r="D22" s="115" t="s">
        <v>445</v>
      </c>
      <c r="E22" s="115" t="s">
        <v>446</v>
      </c>
      <c r="F22" s="104" t="s">
        <v>531</v>
      </c>
      <c r="G22" s="102" t="s">
        <v>476</v>
      </c>
      <c r="H22" s="59"/>
    </row>
    <row r="23" spans="1:8" ht="60" x14ac:dyDescent="0.25">
      <c r="A23" s="24"/>
      <c r="B23" s="102"/>
      <c r="C23" s="117" t="s">
        <v>508</v>
      </c>
      <c r="D23" s="103">
        <v>0</v>
      </c>
      <c r="E23" s="118" t="s">
        <v>550</v>
      </c>
      <c r="F23" s="108" t="s">
        <v>511</v>
      </c>
      <c r="G23" s="102" t="s">
        <v>476</v>
      </c>
      <c r="H23" s="59"/>
    </row>
    <row r="24" spans="1:8" ht="63.6" customHeight="1" x14ac:dyDescent="0.25">
      <c r="A24" s="24"/>
      <c r="B24" s="102"/>
      <c r="C24" s="117" t="s">
        <v>509</v>
      </c>
      <c r="D24" s="103">
        <v>0</v>
      </c>
      <c r="E24" s="118" t="s">
        <v>551</v>
      </c>
      <c r="F24" s="108" t="s">
        <v>511</v>
      </c>
      <c r="G24" s="102" t="s">
        <v>476</v>
      </c>
      <c r="H24" s="59"/>
    </row>
    <row r="25" spans="1:8" ht="77.45" customHeight="1" x14ac:dyDescent="0.25">
      <c r="A25" s="24"/>
      <c r="B25" s="102"/>
      <c r="C25" s="117" t="s">
        <v>510</v>
      </c>
      <c r="D25" s="103">
        <v>0</v>
      </c>
      <c r="E25" s="119" t="s">
        <v>552</v>
      </c>
      <c r="F25" s="108" t="s">
        <v>553</v>
      </c>
      <c r="G25" s="102" t="s">
        <v>476</v>
      </c>
      <c r="H25" s="59"/>
    </row>
    <row r="26" spans="1:8" ht="57" customHeight="1" x14ac:dyDescent="0.25">
      <c r="A26" s="24">
        <v>9</v>
      </c>
      <c r="B26" s="102" t="s">
        <v>472</v>
      </c>
      <c r="C26" s="104" t="s">
        <v>422</v>
      </c>
      <c r="D26" s="103" t="s">
        <v>447</v>
      </c>
      <c r="E26" s="103" t="s">
        <v>447</v>
      </c>
      <c r="F26" s="104" t="s">
        <v>448</v>
      </c>
      <c r="G26" s="102" t="s">
        <v>476</v>
      </c>
      <c r="H26" s="59"/>
    </row>
    <row r="27" spans="1:8" ht="90" x14ac:dyDescent="0.25">
      <c r="A27" s="64">
        <v>10</v>
      </c>
      <c r="B27" s="120" t="s">
        <v>208</v>
      </c>
      <c r="C27" s="120" t="s">
        <v>449</v>
      </c>
      <c r="D27" s="121" t="s">
        <v>450</v>
      </c>
      <c r="E27" s="121" t="s">
        <v>451</v>
      </c>
      <c r="F27" s="122" t="s">
        <v>473</v>
      </c>
      <c r="G27" s="120" t="s">
        <v>476</v>
      </c>
      <c r="H27" s="59"/>
    </row>
    <row r="28" spans="1:8" ht="60" x14ac:dyDescent="0.25">
      <c r="A28" s="65">
        <v>11</v>
      </c>
      <c r="B28" s="102" t="s">
        <v>490</v>
      </c>
      <c r="C28" s="102" t="s">
        <v>491</v>
      </c>
      <c r="D28" s="107" t="s">
        <v>492</v>
      </c>
      <c r="E28" s="107" t="s">
        <v>492</v>
      </c>
      <c r="F28" s="104" t="s">
        <v>493</v>
      </c>
      <c r="G28" s="102" t="s">
        <v>476</v>
      </c>
      <c r="H28" s="59"/>
    </row>
    <row r="29" spans="1:8" ht="44.45" customHeight="1" x14ac:dyDescent="0.25">
      <c r="A29" s="68">
        <v>12</v>
      </c>
      <c r="B29" s="123" t="s">
        <v>522</v>
      </c>
      <c r="C29" s="123" t="s">
        <v>520</v>
      </c>
      <c r="D29" s="124" t="s">
        <v>521</v>
      </c>
      <c r="E29" s="125" t="s">
        <v>521</v>
      </c>
      <c r="F29" s="104" t="s">
        <v>493</v>
      </c>
      <c r="G29" s="102" t="s">
        <v>476</v>
      </c>
      <c r="H29" s="59"/>
    </row>
    <row r="30" spans="1:8" x14ac:dyDescent="0.25">
      <c r="A30" s="63" t="s">
        <v>32</v>
      </c>
      <c r="B30" s="126"/>
      <c r="C30" s="127"/>
      <c r="D30" s="128"/>
      <c r="E30" s="128"/>
      <c r="F30" s="128"/>
      <c r="G30" s="128"/>
    </row>
    <row r="31" spans="1:8" x14ac:dyDescent="0.25">
      <c r="C31" s="67"/>
    </row>
  </sheetData>
  <mergeCells count="6">
    <mergeCell ref="A3:A4"/>
    <mergeCell ref="B3:B4"/>
    <mergeCell ref="C3:C4"/>
    <mergeCell ref="F3:F4"/>
    <mergeCell ref="G3:G4"/>
    <mergeCell ref="D3:E3"/>
  </mergeCells>
  <hyperlinks>
    <hyperlink ref="H1" location="'Daftar Tabel'!A1" display="&lt;&lt;&lt; Daftar Tabel" xr:uid="{00000000-0004-0000-0500-000000000000}"/>
    <hyperlink ref="D21" r:id="rId1" location="gid=39337067" display="https://docs.google.com/spreadsheets/d/1aV4tuV9gILU5NqwQlUHiTz6bnD9oRCWK/edit - gid=39337067" xr:uid="{00000000-0004-0000-0500-000001000000}"/>
    <hyperlink ref="D22" r:id="rId2" display="http://pertanian.pasca.untad.ac.id/hki/" xr:uid="{00000000-0004-0000-0500-000002000000}"/>
    <hyperlink ref="E22" r:id="rId3" display="http://pertanian.pasca.untad.ac.id/hki/" xr:uid="{00000000-0004-0000-0500-000003000000}"/>
    <hyperlink ref="D13" r:id="rId4" xr:uid="{00000000-0004-0000-0500-000004000000}"/>
    <hyperlink ref="E13" r:id="rId5" xr:uid="{00000000-0004-0000-0500-000005000000}"/>
    <hyperlink ref="D14" r:id="rId6" xr:uid="{00000000-0004-0000-0500-000006000000}"/>
    <hyperlink ref="E14" r:id="rId7" xr:uid="{00000000-0004-0000-0500-000007000000}"/>
    <hyperlink ref="D29" r:id="rId8" xr:uid="{00000000-0004-0000-0500-000008000000}"/>
    <hyperlink ref="E29" r:id="rId9" xr:uid="{00000000-0004-0000-0500-000009000000}"/>
    <hyperlink ref="G8" r:id="rId10" xr:uid="{00000000-0004-0000-0500-00000A000000}"/>
    <hyperlink ref="G7" r:id="rId11" xr:uid="{00000000-0004-0000-0500-00000B000000}"/>
    <hyperlink ref="E21" r:id="rId12" location="gid=39337067" display="https://docs.google.com/spreadsheets/d/1aV4tuV9gILU5NqwQlUHiTz6bnD9oRCWK/edit - gid=39337067" xr:uid="{00000000-0004-0000-0500-00000C000000}"/>
    <hyperlink ref="E20" r:id="rId13" xr:uid="{00000000-0004-0000-0500-00000D000000}"/>
    <hyperlink ref="D20" r:id="rId14" xr:uid="{00000000-0004-0000-0500-00000E000000}"/>
  </hyperlinks>
  <pageMargins left="0.7" right="0.7" top="0.75" bottom="0.75" header="0.3" footer="0.3"/>
  <pageSetup orientation="portrait" horizontalDpi="0" verticalDpi="0" r:id="rId1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9"/>
  <sheetViews>
    <sheetView topLeftCell="A4" zoomScale="140" zoomScaleNormal="140" workbookViewId="0">
      <selection activeCell="C11" sqref="C11"/>
    </sheetView>
  </sheetViews>
  <sheetFormatPr defaultColWidth="8.85546875" defaultRowHeight="15" x14ac:dyDescent="0.25"/>
  <cols>
    <col min="1" max="1" width="5.7109375" style="3" customWidth="1"/>
    <col min="2" max="2" width="11.7109375" style="3" customWidth="1"/>
    <col min="3" max="4" width="13.140625" style="3" customWidth="1"/>
    <col min="5" max="5" width="15.42578125" style="3" customWidth="1"/>
    <col min="6" max="6" width="13.140625" style="3" customWidth="1"/>
    <col min="7" max="7" width="18.42578125" style="3" customWidth="1"/>
    <col min="8" max="8" width="14.5703125" style="3" bestFit="1" customWidth="1"/>
    <col min="9" max="16384" width="8.85546875" style="3"/>
  </cols>
  <sheetData>
    <row r="1" spans="1:8" x14ac:dyDescent="0.25">
      <c r="A1" s="25" t="s">
        <v>137</v>
      </c>
      <c r="B1" s="25"/>
      <c r="C1" s="25"/>
      <c r="D1" s="25"/>
      <c r="G1" s="19" t="s">
        <v>12</v>
      </c>
    </row>
    <row r="2" spans="1:8" x14ac:dyDescent="0.25">
      <c r="A2" s="25"/>
      <c r="B2" s="25"/>
      <c r="C2" s="25"/>
      <c r="D2" s="25"/>
    </row>
    <row r="3" spans="1:8" ht="31.5" customHeight="1" x14ac:dyDescent="0.25">
      <c r="A3" s="152" t="s">
        <v>46</v>
      </c>
      <c r="B3" s="152" t="s">
        <v>67</v>
      </c>
      <c r="C3" s="152" t="s">
        <v>68</v>
      </c>
      <c r="D3" s="152" t="s">
        <v>69</v>
      </c>
      <c r="E3" s="152" t="s">
        <v>142</v>
      </c>
      <c r="F3" s="152"/>
      <c r="G3" s="152"/>
    </row>
    <row r="4" spans="1:8" ht="79.5" customHeight="1" x14ac:dyDescent="0.25">
      <c r="A4" s="152"/>
      <c r="B4" s="152"/>
      <c r="C4" s="152"/>
      <c r="D4" s="152"/>
      <c r="E4" s="22" t="s">
        <v>70</v>
      </c>
      <c r="F4" s="22" t="s">
        <v>71</v>
      </c>
      <c r="G4" s="22" t="s">
        <v>72</v>
      </c>
      <c r="H4" s="50"/>
    </row>
    <row r="5" spans="1:8" x14ac:dyDescent="0.2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</row>
    <row r="6" spans="1:8" x14ac:dyDescent="0.25">
      <c r="A6" s="24">
        <v>1</v>
      </c>
      <c r="B6" s="24" t="s">
        <v>16</v>
      </c>
      <c r="C6" s="21">
        <v>37</v>
      </c>
      <c r="D6" s="21">
        <v>24</v>
      </c>
      <c r="E6" s="21">
        <v>0</v>
      </c>
      <c r="F6" s="21">
        <v>2</v>
      </c>
      <c r="G6" s="21">
        <v>22</v>
      </c>
    </row>
    <row r="7" spans="1:8" x14ac:dyDescent="0.25">
      <c r="A7" s="24">
        <v>2</v>
      </c>
      <c r="B7" s="24" t="s">
        <v>17</v>
      </c>
      <c r="C7" s="21">
        <v>30</v>
      </c>
      <c r="D7" s="21">
        <v>24</v>
      </c>
      <c r="E7" s="21">
        <v>1</v>
      </c>
      <c r="F7" s="21">
        <v>6</v>
      </c>
      <c r="G7" s="21">
        <v>17</v>
      </c>
    </row>
    <row r="8" spans="1:8" x14ac:dyDescent="0.25">
      <c r="A8" s="24">
        <v>3</v>
      </c>
      <c r="B8" s="24" t="s">
        <v>18</v>
      </c>
      <c r="C8" s="21">
        <v>14</v>
      </c>
      <c r="D8" s="21">
        <v>14</v>
      </c>
      <c r="E8" s="21">
        <v>1</v>
      </c>
      <c r="F8" s="21">
        <v>3</v>
      </c>
      <c r="G8" s="21">
        <v>10</v>
      </c>
    </row>
    <row r="9" spans="1:8" x14ac:dyDescent="0.25">
      <c r="A9" s="154" t="s">
        <v>20</v>
      </c>
      <c r="B9" s="155"/>
      <c r="C9" s="44">
        <f>SUM(C6:C8)</f>
        <v>81</v>
      </c>
      <c r="D9" s="44">
        <f t="shared" ref="D9:G9" si="0">SUM(D6:D8)</f>
        <v>62</v>
      </c>
      <c r="E9" s="44">
        <f t="shared" si="0"/>
        <v>2</v>
      </c>
      <c r="F9" s="44">
        <f t="shared" si="0"/>
        <v>11</v>
      </c>
      <c r="G9" s="44">
        <f t="shared" si="0"/>
        <v>49</v>
      </c>
      <c r="H9" s="32"/>
    </row>
  </sheetData>
  <mergeCells count="6">
    <mergeCell ref="A9:B9"/>
    <mergeCell ref="B3:B4"/>
    <mergeCell ref="C3:C4"/>
    <mergeCell ref="D3:D4"/>
    <mergeCell ref="E3:G3"/>
    <mergeCell ref="A3:A4"/>
  </mergeCells>
  <hyperlinks>
    <hyperlink ref="G1" location="'Daftar Tabel'!A1" display="&lt;&lt;&lt; Daftar Tabel" xr:uid="{00000000-0004-0000-0600-000000000000}"/>
  </hyperlink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"/>
  <sheetViews>
    <sheetView zoomScale="152" zoomScaleNormal="152" workbookViewId="0">
      <selection activeCell="C12" sqref="C12"/>
    </sheetView>
  </sheetViews>
  <sheetFormatPr defaultColWidth="8.85546875" defaultRowHeight="15" x14ac:dyDescent="0.25"/>
  <cols>
    <col min="1" max="1" width="5.5703125" style="3" customWidth="1"/>
    <col min="2" max="2" width="11.7109375" style="3" customWidth="1"/>
    <col min="3" max="5" width="19.7109375" style="3" customWidth="1"/>
    <col min="6" max="6" width="14.28515625" style="3" bestFit="1" customWidth="1"/>
    <col min="7" max="16384" width="8.85546875" style="3"/>
  </cols>
  <sheetData>
    <row r="1" spans="1:6" x14ac:dyDescent="0.25">
      <c r="A1" s="25" t="s">
        <v>138</v>
      </c>
      <c r="F1" s="19" t="s">
        <v>12</v>
      </c>
    </row>
    <row r="2" spans="1:6" x14ac:dyDescent="0.25">
      <c r="A2" s="25"/>
    </row>
    <row r="3" spans="1:6" ht="36.4" customHeight="1" x14ac:dyDescent="0.25">
      <c r="A3" s="22" t="s">
        <v>15</v>
      </c>
      <c r="B3" s="22" t="s">
        <v>67</v>
      </c>
      <c r="C3" s="22" t="s">
        <v>68</v>
      </c>
      <c r="D3" s="22" t="s">
        <v>139</v>
      </c>
      <c r="E3" s="22" t="s">
        <v>140</v>
      </c>
    </row>
    <row r="4" spans="1:6" x14ac:dyDescent="0.25">
      <c r="A4" s="23">
        <v>1</v>
      </c>
      <c r="B4" s="23">
        <v>2</v>
      </c>
      <c r="C4" s="23">
        <v>3</v>
      </c>
      <c r="D4" s="23">
        <v>4</v>
      </c>
      <c r="E4" s="23">
        <v>5</v>
      </c>
    </row>
    <row r="5" spans="1:6" x14ac:dyDescent="0.25">
      <c r="A5" s="24">
        <v>1</v>
      </c>
      <c r="B5" s="24" t="s">
        <v>16</v>
      </c>
      <c r="C5" s="21">
        <v>37</v>
      </c>
      <c r="D5" s="21">
        <v>11</v>
      </c>
      <c r="E5" s="21">
        <v>35</v>
      </c>
    </row>
    <row r="6" spans="1:6" x14ac:dyDescent="0.25">
      <c r="A6" s="24">
        <v>2</v>
      </c>
      <c r="B6" s="24" t="s">
        <v>17</v>
      </c>
      <c r="C6" s="21">
        <v>30</v>
      </c>
      <c r="D6" s="21">
        <v>11</v>
      </c>
      <c r="E6" s="21">
        <v>20</v>
      </c>
    </row>
    <row r="7" spans="1:6" x14ac:dyDescent="0.25">
      <c r="A7" s="24">
        <v>3</v>
      </c>
      <c r="B7" s="24" t="s">
        <v>18</v>
      </c>
      <c r="C7" s="21">
        <v>14</v>
      </c>
      <c r="D7" s="21">
        <v>5</v>
      </c>
      <c r="E7" s="21">
        <v>9</v>
      </c>
    </row>
    <row r="8" spans="1:6" x14ac:dyDescent="0.25">
      <c r="A8" s="154" t="s">
        <v>20</v>
      </c>
      <c r="B8" s="155"/>
      <c r="C8" s="44">
        <f>SUM(C5:C7)</f>
        <v>81</v>
      </c>
      <c r="D8" s="44">
        <f>SUM(D5:D7)</f>
        <v>27</v>
      </c>
      <c r="E8" s="44">
        <f>SUM(E5:E7)</f>
        <v>64</v>
      </c>
    </row>
    <row r="10" spans="1:6" x14ac:dyDescent="0.25">
      <c r="E10" s="54"/>
    </row>
  </sheetData>
  <mergeCells count="1">
    <mergeCell ref="A8:B8"/>
  </mergeCells>
  <hyperlinks>
    <hyperlink ref="F1" location="'Daftar Tabel'!A1" display="&lt;&lt;&lt; Daftar Tabel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6"/>
  <sheetViews>
    <sheetView topLeftCell="A8" zoomScale="80" zoomScaleNormal="80" workbookViewId="0">
      <selection activeCell="J12" sqref="J12"/>
    </sheetView>
  </sheetViews>
  <sheetFormatPr defaultColWidth="8.85546875" defaultRowHeight="15" x14ac:dyDescent="0.25"/>
  <cols>
    <col min="1" max="1" width="5.5703125" style="3" customWidth="1"/>
    <col min="2" max="2" width="28.5703125" style="3" customWidth="1"/>
    <col min="3" max="6" width="9.85546875" style="3" customWidth="1"/>
    <col min="7" max="7" width="19.85546875" style="3" customWidth="1"/>
    <col min="8" max="8" width="14.5703125" style="3" bestFit="1" customWidth="1"/>
    <col min="9" max="16384" width="8.85546875" style="3"/>
  </cols>
  <sheetData>
    <row r="1" spans="1:8" x14ac:dyDescent="0.25">
      <c r="A1" s="25" t="s">
        <v>141</v>
      </c>
      <c r="H1" s="19" t="s">
        <v>12</v>
      </c>
    </row>
    <row r="2" spans="1:8" x14ac:dyDescent="0.25">
      <c r="A2" s="25"/>
    </row>
    <row r="3" spans="1:8" ht="29.1" customHeight="1" x14ac:dyDescent="0.25">
      <c r="A3" s="152" t="s">
        <v>46</v>
      </c>
      <c r="B3" s="152" t="s">
        <v>73</v>
      </c>
      <c r="C3" s="152" t="s">
        <v>74</v>
      </c>
      <c r="D3" s="152"/>
      <c r="E3" s="152"/>
      <c r="F3" s="152"/>
      <c r="G3" s="152" t="s">
        <v>62</v>
      </c>
    </row>
    <row r="4" spans="1:8" x14ac:dyDescent="0.25">
      <c r="A4" s="152"/>
      <c r="B4" s="152"/>
      <c r="C4" s="22" t="s">
        <v>63</v>
      </c>
      <c r="D4" s="22" t="s">
        <v>64</v>
      </c>
      <c r="E4" s="22" t="s">
        <v>65</v>
      </c>
      <c r="F4" s="22" t="s">
        <v>66</v>
      </c>
      <c r="G4" s="152"/>
    </row>
    <row r="5" spans="1:8" x14ac:dyDescent="0.2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2</v>
      </c>
    </row>
    <row r="6" spans="1:8" ht="90.75" thickBot="1" x14ac:dyDescent="0.3">
      <c r="A6" s="24">
        <v>1</v>
      </c>
      <c r="B6" s="52" t="s">
        <v>4</v>
      </c>
      <c r="C6" s="72">
        <v>66.67</v>
      </c>
      <c r="D6" s="72">
        <v>33.33</v>
      </c>
      <c r="E6" s="72">
        <v>0</v>
      </c>
      <c r="F6" s="72">
        <v>0</v>
      </c>
      <c r="G6" s="129" t="s">
        <v>454</v>
      </c>
      <c r="H6" s="67"/>
    </row>
    <row r="7" spans="1:8" ht="75.75" thickBot="1" x14ac:dyDescent="0.3">
      <c r="A7" s="24">
        <v>2</v>
      </c>
      <c r="B7" s="52" t="s">
        <v>75</v>
      </c>
      <c r="C7" s="72">
        <v>74.069999999999993</v>
      </c>
      <c r="D7" s="72">
        <v>25.93</v>
      </c>
      <c r="E7" s="72">
        <v>0</v>
      </c>
      <c r="F7" s="72">
        <v>0</v>
      </c>
      <c r="G7" s="129" t="s">
        <v>455</v>
      </c>
      <c r="H7" s="57"/>
    </row>
    <row r="8" spans="1:8" ht="135.75" thickBot="1" x14ac:dyDescent="0.3">
      <c r="A8" s="24">
        <v>3</v>
      </c>
      <c r="B8" s="52" t="s">
        <v>76</v>
      </c>
      <c r="C8" s="72">
        <v>70.37</v>
      </c>
      <c r="D8" s="72">
        <v>18.52</v>
      </c>
      <c r="E8" s="72">
        <v>11.11</v>
      </c>
      <c r="F8" s="72">
        <v>0</v>
      </c>
      <c r="G8" s="129" t="s">
        <v>456</v>
      </c>
      <c r="H8" s="57"/>
    </row>
    <row r="9" spans="1:8" ht="210.75" thickBot="1" x14ac:dyDescent="0.3">
      <c r="A9" s="24">
        <v>4</v>
      </c>
      <c r="B9" s="52" t="s">
        <v>77</v>
      </c>
      <c r="C9" s="72">
        <v>77.78</v>
      </c>
      <c r="D9" s="72">
        <v>22.22</v>
      </c>
      <c r="E9" s="72">
        <v>0</v>
      </c>
      <c r="F9" s="72">
        <v>0</v>
      </c>
      <c r="G9" s="129" t="s">
        <v>457</v>
      </c>
    </row>
    <row r="10" spans="1:8" ht="150.75" thickBot="1" x14ac:dyDescent="0.3">
      <c r="A10" s="24">
        <v>5</v>
      </c>
      <c r="B10" s="52" t="s">
        <v>78</v>
      </c>
      <c r="C10" s="72">
        <v>62.96</v>
      </c>
      <c r="D10" s="72">
        <v>37.04</v>
      </c>
      <c r="E10" s="72">
        <v>0</v>
      </c>
      <c r="F10" s="72">
        <v>0</v>
      </c>
      <c r="G10" s="129" t="s">
        <v>458</v>
      </c>
    </row>
    <row r="11" spans="1:8" ht="90.75" thickBot="1" x14ac:dyDescent="0.3">
      <c r="A11" s="24">
        <v>6</v>
      </c>
      <c r="B11" s="52" t="s">
        <v>5</v>
      </c>
      <c r="C11" s="72">
        <v>81.48</v>
      </c>
      <c r="D11" s="72">
        <v>18.52</v>
      </c>
      <c r="E11" s="72">
        <v>0</v>
      </c>
      <c r="F11" s="72">
        <v>0</v>
      </c>
      <c r="G11" s="129" t="s">
        <v>459</v>
      </c>
    </row>
    <row r="12" spans="1:8" ht="75.75" thickBot="1" x14ac:dyDescent="0.3">
      <c r="A12" s="24">
        <v>7</v>
      </c>
      <c r="B12" s="52" t="s">
        <v>79</v>
      </c>
      <c r="C12" s="72">
        <v>62.96</v>
      </c>
      <c r="D12" s="72">
        <v>37.04</v>
      </c>
      <c r="E12" s="72">
        <v>0</v>
      </c>
      <c r="F12" s="72">
        <v>0</v>
      </c>
      <c r="G12" s="129" t="s">
        <v>460</v>
      </c>
      <c r="H12" s="57"/>
    </row>
    <row r="13" spans="1:8" x14ac:dyDescent="0.25">
      <c r="A13" s="156" t="s">
        <v>20</v>
      </c>
      <c r="B13" s="156"/>
      <c r="C13" s="62">
        <v>496.28999999999996</v>
      </c>
      <c r="D13" s="62">
        <v>192.6</v>
      </c>
      <c r="E13" s="62">
        <v>11.11</v>
      </c>
      <c r="F13" s="70" t="s">
        <v>540</v>
      </c>
      <c r="G13" s="31"/>
    </row>
    <row r="14" spans="1:8" x14ac:dyDescent="0.25">
      <c r="E14" s="69"/>
      <c r="H14" s="51"/>
    </row>
    <row r="16" spans="1:8" x14ac:dyDescent="0.25">
      <c r="E16" s="58"/>
    </row>
  </sheetData>
  <mergeCells count="5">
    <mergeCell ref="A3:A4"/>
    <mergeCell ref="B3:B4"/>
    <mergeCell ref="C3:F3"/>
    <mergeCell ref="G3:G4"/>
    <mergeCell ref="A13:B13"/>
  </mergeCells>
  <hyperlinks>
    <hyperlink ref="H1" location="'Daftar Tabel'!A1" display="&lt;&lt;&lt; Daftar Tabel" xr:uid="{00000000-0004-0000-0800-000000000000}"/>
  </hyperlink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Menu</vt:lpstr>
      <vt:lpstr>Daftar Tabel</vt:lpstr>
      <vt:lpstr>PS</vt:lpstr>
      <vt:lpstr>1</vt:lpstr>
      <vt:lpstr>2</vt:lpstr>
      <vt:lpstr>3</vt:lpstr>
      <vt:lpstr>5</vt:lpstr>
      <vt:lpstr>6</vt:lpstr>
      <vt:lpstr>7</vt:lpstr>
      <vt:lpstr>8</vt:lpstr>
    </vt:vector>
  </TitlesOfParts>
  <Company>NTU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Radon Dhelika</dc:creator>
  <cp:lastModifiedBy>LiloCom 081341026460</cp:lastModifiedBy>
  <cp:lastPrinted>2019-08-08T11:41:36Z</cp:lastPrinted>
  <dcterms:created xsi:type="dcterms:W3CDTF">2009-07-06T01:37:37Z</dcterms:created>
  <dcterms:modified xsi:type="dcterms:W3CDTF">2023-01-20T07:50:05Z</dcterms:modified>
</cp:coreProperties>
</file>